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ojas\Documents\Mérito\2022\"/>
    </mc:Choice>
  </mc:AlternateContent>
  <bookViews>
    <workbookView xWindow="0" yWindow="0" windowWidth="20490" windowHeight="7755" activeTab="2"/>
  </bookViews>
  <sheets>
    <sheet name="Sueldos" sheetId="3" r:id="rId1"/>
    <sheet name="Bono" sheetId="4" r:id="rId2"/>
    <sheet name="Ejemplos" sheetId="6" r:id="rId3"/>
  </sheets>
  <externalReferences>
    <externalReference r:id="rId4"/>
  </externalReferences>
  <definedNames>
    <definedName name="Bono" localSheetId="2">[1]Bono!$B$4:$E$8</definedName>
    <definedName name="Bono">Bono!$B$4:$C$8</definedName>
    <definedName name="MODELOIPE">Bono!$B$3:$C$8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6" l="1"/>
  <c r="D33" i="6" s="1"/>
  <c r="C32" i="6"/>
  <c r="C33" i="6" s="1"/>
  <c r="D30" i="6"/>
  <c r="C30" i="6"/>
  <c r="C34" i="6" s="1"/>
  <c r="D28" i="6"/>
  <c r="D34" i="6" s="1"/>
  <c r="D19" i="6"/>
  <c r="D20" i="6" s="1"/>
  <c r="C19" i="6"/>
  <c r="C20" i="6" s="1"/>
  <c r="C21" i="6" s="1"/>
  <c r="D17" i="6"/>
  <c r="C17" i="6"/>
  <c r="F15" i="6"/>
  <c r="D15" i="6"/>
  <c r="D21" i="6" l="1"/>
  <c r="L5" i="3" l="1"/>
  <c r="M5" i="3"/>
  <c r="Q5" i="3" s="1"/>
  <c r="O5" i="3" l="1"/>
  <c r="E5" i="3"/>
  <c r="C5" i="3"/>
  <c r="F5" i="3" l="1"/>
  <c r="K5" i="3"/>
  <c r="N5" i="3" s="1"/>
  <c r="R5" i="3" s="1"/>
  <c r="P5" i="3" l="1"/>
  <c r="S5" i="3" l="1"/>
  <c r="J5" i="3" s="1"/>
</calcChain>
</file>

<file path=xl/sharedStrings.xml><?xml version="1.0" encoding="utf-8"?>
<sst xmlns="http://schemas.openxmlformats.org/spreadsheetml/2006/main" count="63" uniqueCount="39">
  <si>
    <t>Bono Anual</t>
  </si>
  <si>
    <t>%
Restante</t>
  </si>
  <si>
    <t>%Aumento Final</t>
  </si>
  <si>
    <t>%Productividad</t>
  </si>
  <si>
    <t>Sueldo</t>
  </si>
  <si>
    <t>Productividad</t>
  </si>
  <si>
    <t>Bono</t>
  </si>
  <si>
    <t>Sueldo Total</t>
  </si>
  <si>
    <t>Nivel</t>
  </si>
  <si>
    <t>NUEVA SITUACIÓN</t>
  </si>
  <si>
    <t>SITUACION ACTUAL</t>
  </si>
  <si>
    <t xml:space="preserve"> SIMULACIÓN AUMENTO</t>
  </si>
  <si>
    <t xml:space="preserve">%
Aumento Máximo </t>
  </si>
  <si>
    <t xml:space="preserve">Ejemplo 1: Un trabajador tiene una situación actual de:
</t>
  </si>
  <si>
    <t xml:space="preserve">   - 180.000 sueldo</t>
  </si>
  <si>
    <t xml:space="preserve">   - 10% de bono de productivdad </t>
  </si>
  <si>
    <t xml:space="preserve">   - 0,5 de bono anual</t>
  </si>
  <si>
    <t xml:space="preserve">    - Tiene un nivel 2</t>
  </si>
  <si>
    <t>10% de aumento máximo</t>
  </si>
  <si>
    <t>Para regularizar su sitaución se necesita según prioridad:</t>
  </si>
  <si>
    <t>- Ajustar bono según nivel a 1</t>
  </si>
  <si>
    <t>- Pasar el bono de productividad de 10% a 15%, en caso de que el % de aumento lo permita</t>
  </si>
  <si>
    <t>- Aplicar el % restante al sueldo base</t>
  </si>
  <si>
    <t>Resultado Final</t>
  </si>
  <si>
    <t>Concepto</t>
  </si>
  <si>
    <t>Actual</t>
  </si>
  <si>
    <t>Futuro</t>
  </si>
  <si>
    <t>% aumento</t>
  </si>
  <si>
    <t>Aumento Máximo</t>
  </si>
  <si>
    <t>En este ejemplo, el 10% de aumento alcanza para aplicarlos en los 3 conceptos: pasar el bono a 1, pasar el % de productividad a 15% y aplicar sobre el base el % restante que son 2%. En total sería 10% de aumento repartido en los tres conceptos</t>
  </si>
  <si>
    <t>% Productividad</t>
  </si>
  <si>
    <t>Monto Productividad</t>
  </si>
  <si>
    <t>Cantidad Bono Anual</t>
  </si>
  <si>
    <t>Monto Bono Anual</t>
  </si>
  <si>
    <t>Monto Bono Mensual</t>
  </si>
  <si>
    <t>Sueldo Total Mensual</t>
  </si>
  <si>
    <t>En el ejemplo anterior la prioridad comienza desde el bono, el % restante pasa a productividad y lo que queda pasa a sueldo</t>
  </si>
  <si>
    <t>Ejemplo 2: El mismo ejemplo anterior pero con tope máximo de aumento del 5%</t>
  </si>
  <si>
    <t>acá no se puede aplicar el 1% porque el % de productividad debe ser 10% o 15% y no alcanza. Debe omitirlo, dejarlo en 10% en la celda D29, pasar al sueldo y aplicar el 1% en el sueldo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</si>
</sst>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&quot;$&quot;#,##0"/>
    <numFmt numFmtId="165" formatCode="0.0"/>
    <numFmt numFmtId="166" formatCode="_ * #,##0.0_ ;_ * \-#,##0.0_ ;_ * &quot;-&quot;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color theme="0"/>
      <name val="Century Gothic"/>
      <family val="2"/>
    </font>
    <font>
      <b/>
      <sz val="8"/>
      <name val="Century Gothic"/>
      <family val="2"/>
    </font>
    <font>
      <b/>
      <sz val="10"/>
      <color theme="1"/>
      <name val="Calibri"/>
      <family val="2"/>
    </font>
    <font>
      <b/>
      <sz val="10"/>
      <color theme="1"/>
      <name val="Century Gothic"/>
      <family val="2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39A93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585094"/>
        <bgColor indexed="64"/>
      </patternFill>
    </fill>
    <fill>
      <patternFill patternType="solid">
        <fgColor rgb="FFF1E2FA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theme="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0"/>
      </right>
      <top style="hair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indexed="64"/>
      </right>
      <top style="hair">
        <color indexed="64"/>
      </top>
      <bottom style="medium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0"/>
      </bottom>
      <diagonal/>
    </border>
    <border>
      <left style="hair">
        <color indexed="64"/>
      </left>
      <right style="medium">
        <color theme="0"/>
      </right>
      <top style="hair">
        <color indexed="64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9" fontId="5" fillId="7" borderId="5" xfId="0" applyNumberFormat="1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5" fillId="0" borderId="0" xfId="3" applyFont="1" applyAlignment="1">
      <alignment horizontal="center" vertical="center"/>
    </xf>
    <xf numFmtId="41" fontId="3" fillId="3" borderId="5" xfId="2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41" fontId="3" fillId="3" borderId="15" xfId="2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41" fontId="3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3" borderId="7" xfId="2" applyNumberFormat="1" applyFont="1" applyFill="1" applyBorder="1" applyAlignment="1">
      <alignment horizontal="center" vertical="center"/>
    </xf>
    <xf numFmtId="164" fontId="3" fillId="3" borderId="5" xfId="2" applyNumberFormat="1" applyFont="1" applyFill="1" applyBorder="1" applyAlignment="1">
      <alignment horizontal="center" vertical="center"/>
    </xf>
    <xf numFmtId="164" fontId="3" fillId="3" borderId="14" xfId="2" applyNumberFormat="1" applyFont="1" applyFill="1" applyBorder="1" applyAlignment="1">
      <alignment horizontal="center" vertical="center"/>
    </xf>
    <xf numFmtId="164" fontId="3" fillId="3" borderId="15" xfId="2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9" fontId="3" fillId="3" borderId="5" xfId="3" applyNumberFormat="1" applyFont="1" applyFill="1" applyBorder="1" applyAlignment="1">
      <alignment horizontal="center" vertical="center"/>
    </xf>
    <xf numFmtId="9" fontId="3" fillId="3" borderId="15" xfId="3" applyNumberFormat="1" applyFont="1" applyFill="1" applyBorder="1" applyAlignment="1">
      <alignment horizontal="center" vertical="center"/>
    </xf>
    <xf numFmtId="9" fontId="3" fillId="0" borderId="0" xfId="3" applyNumberFormat="1" applyFont="1" applyAlignment="1">
      <alignment horizontal="center" vertical="center"/>
    </xf>
    <xf numFmtId="164" fontId="3" fillId="3" borderId="8" xfId="2" applyNumberFormat="1" applyFont="1" applyFill="1" applyBorder="1" applyAlignment="1">
      <alignment horizontal="center" vertical="center"/>
    </xf>
    <xf numFmtId="164" fontId="3" fillId="3" borderId="16" xfId="2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3" fillId="3" borderId="5" xfId="2" applyNumberFormat="1" applyFont="1" applyFill="1" applyBorder="1" applyAlignment="1">
      <alignment horizontal="center" vertical="center"/>
    </xf>
    <xf numFmtId="165" fontId="3" fillId="3" borderId="15" xfId="2" applyNumberFormat="1" applyFont="1" applyFill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9" fontId="5" fillId="7" borderId="5" xfId="3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9" fontId="3" fillId="3" borderId="5" xfId="3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2" fillId="0" borderId="5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9" fillId="9" borderId="9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9" fillId="9" borderId="1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1" fillId="0" borderId="0" xfId="0" applyFont="1" applyAlignment="1"/>
    <xf numFmtId="0" fontId="0" fillId="0" borderId="0" xfId="0" applyAlignment="1"/>
    <xf numFmtId="0" fontId="10" fillId="0" borderId="0" xfId="0" applyFont="1"/>
    <xf numFmtId="0" fontId="0" fillId="0" borderId="0" xfId="0" quotePrefix="1"/>
    <xf numFmtId="0" fontId="10" fillId="10" borderId="18" xfId="0" applyFont="1" applyFill="1" applyBorder="1"/>
    <xf numFmtId="0" fontId="10" fillId="10" borderId="19" xfId="0" applyFont="1" applyFill="1" applyBorder="1"/>
    <xf numFmtId="0" fontId="0" fillId="0" borderId="18" xfId="0" applyBorder="1"/>
    <xf numFmtId="41" fontId="10" fillId="0" borderId="18" xfId="2" applyFont="1" applyBorder="1"/>
    <xf numFmtId="9" fontId="10" fillId="0" borderId="18" xfId="0" applyNumberFormat="1" applyFont="1" applyBorder="1" applyAlignment="1">
      <alignment horizontal="center" vertical="center"/>
    </xf>
    <xf numFmtId="9" fontId="12" fillId="11" borderId="0" xfId="3" applyFont="1" applyFill="1" applyAlignment="1">
      <alignment horizontal="center" vertical="center"/>
    </xf>
    <xf numFmtId="0" fontId="0" fillId="0" borderId="0" xfId="0" applyAlignment="1">
      <alignment horizontal="left" wrapText="1"/>
    </xf>
    <xf numFmtId="0" fontId="13" fillId="0" borderId="18" xfId="0" applyFont="1" applyBorder="1" applyAlignment="1">
      <alignment horizontal="left" indent="2"/>
    </xf>
    <xf numFmtId="9" fontId="14" fillId="0" borderId="18" xfId="2" applyNumberFormat="1" applyFont="1" applyBorder="1"/>
    <xf numFmtId="0" fontId="14" fillId="0" borderId="18" xfId="0" applyFont="1" applyBorder="1"/>
    <xf numFmtId="41" fontId="13" fillId="0" borderId="18" xfId="0" applyNumberFormat="1" applyFont="1" applyBorder="1"/>
    <xf numFmtId="9" fontId="13" fillId="0" borderId="18" xfId="3" applyFont="1" applyBorder="1" applyAlignment="1">
      <alignment horizontal="center"/>
    </xf>
    <xf numFmtId="0" fontId="15" fillId="0" borderId="18" xfId="0" applyFont="1" applyBorder="1" applyAlignment="1">
      <alignment horizontal="left" indent="2"/>
    </xf>
    <xf numFmtId="166" fontId="16" fillId="0" borderId="18" xfId="0" applyNumberFormat="1" applyFont="1" applyBorder="1"/>
    <xf numFmtId="0" fontId="16" fillId="0" borderId="18" xfId="0" applyFont="1" applyBorder="1"/>
    <xf numFmtId="41" fontId="17" fillId="0" borderId="18" xfId="2" applyFont="1" applyBorder="1"/>
    <xf numFmtId="9" fontId="17" fillId="0" borderId="18" xfId="3" applyFont="1" applyBorder="1" applyAlignment="1">
      <alignment horizontal="center" vertical="center"/>
    </xf>
    <xf numFmtId="41" fontId="10" fillId="10" borderId="18" xfId="0" applyNumberFormat="1" applyFont="1" applyFill="1" applyBorder="1"/>
    <xf numFmtId="0" fontId="0" fillId="10" borderId="18" xfId="0" applyFill="1" applyBorder="1"/>
    <xf numFmtId="0" fontId="11" fillId="0" borderId="0" xfId="0" applyFont="1"/>
    <xf numFmtId="9" fontId="18" fillId="0" borderId="18" xfId="3" applyFont="1" applyBorder="1" applyAlignment="1">
      <alignment horizontal="center"/>
    </xf>
    <xf numFmtId="9" fontId="0" fillId="0" borderId="0" xfId="3" applyFont="1"/>
  </cellXfs>
  <cellStyles count="4">
    <cellStyle name="Millares [0]" xfId="2" builtinId="6"/>
    <cellStyle name="Normal" xfId="0" builtinId="0"/>
    <cellStyle name="Normal 3 2" xfId="1"/>
    <cellStyle name="Porcentaje" xfId="3" builtinId="5"/>
  </cellStyles>
  <dxfs count="0"/>
  <tableStyles count="0" defaultTableStyle="TableStyleMedium2" defaultPivotStyle="PivotStyleLight16"/>
  <colors>
    <mruColors>
      <color rgb="FFF1E2FA"/>
      <color rgb="FFDAB0F2"/>
      <color rgb="FFD6A6F0"/>
      <color rgb="FF585094"/>
      <color rgb="FF39A936"/>
      <color rgb="FF99CCFF"/>
      <color rgb="FF94C225"/>
      <color rgb="FF098F38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15</xdr:row>
      <xdr:rowOff>95250</xdr:rowOff>
    </xdr:from>
    <xdr:to>
      <xdr:col>5</xdr:col>
      <xdr:colOff>304800</xdr:colOff>
      <xdr:row>20</xdr:row>
      <xdr:rowOff>114301</xdr:rowOff>
    </xdr:to>
    <xdr:cxnSp macro="">
      <xdr:nvCxnSpPr>
        <xdr:cNvPr id="2" name="Conector recto de flecha 1"/>
        <xdr:cNvCxnSpPr/>
      </xdr:nvCxnSpPr>
      <xdr:spPr>
        <a:xfrm flipV="1">
          <a:off x="4886325" y="2962275"/>
          <a:ext cx="0" cy="981076"/>
        </a:xfrm>
        <a:prstGeom prst="straightConnector1">
          <a:avLst/>
        </a:prstGeom>
        <a:ln w="38100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28</xdr:row>
      <xdr:rowOff>95250</xdr:rowOff>
    </xdr:from>
    <xdr:to>
      <xdr:col>5</xdr:col>
      <xdr:colOff>304800</xdr:colOff>
      <xdr:row>33</xdr:row>
      <xdr:rowOff>114301</xdr:rowOff>
    </xdr:to>
    <xdr:cxnSp macro="">
      <xdr:nvCxnSpPr>
        <xdr:cNvPr id="3" name="Conector recto de flecha 2"/>
        <xdr:cNvCxnSpPr/>
      </xdr:nvCxnSpPr>
      <xdr:spPr>
        <a:xfrm flipV="1">
          <a:off x="4886325" y="5457825"/>
          <a:ext cx="0" cy="971551"/>
        </a:xfrm>
        <a:prstGeom prst="straightConnector1">
          <a:avLst/>
        </a:prstGeom>
        <a:ln w="38100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15</xdr:row>
      <xdr:rowOff>95250</xdr:rowOff>
    </xdr:from>
    <xdr:to>
      <xdr:col>5</xdr:col>
      <xdr:colOff>304800</xdr:colOff>
      <xdr:row>20</xdr:row>
      <xdr:rowOff>104776</xdr:rowOff>
    </xdr:to>
    <xdr:cxnSp macro="">
      <xdr:nvCxnSpPr>
        <xdr:cNvPr id="4" name="Conector recto de flecha 3"/>
        <xdr:cNvCxnSpPr/>
      </xdr:nvCxnSpPr>
      <xdr:spPr>
        <a:xfrm flipV="1">
          <a:off x="4886325" y="2962275"/>
          <a:ext cx="0" cy="971551"/>
        </a:xfrm>
        <a:prstGeom prst="straightConnector1">
          <a:avLst/>
        </a:prstGeom>
        <a:ln w="38100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29</xdr:row>
      <xdr:rowOff>114300</xdr:rowOff>
    </xdr:from>
    <xdr:to>
      <xdr:col>6</xdr:col>
      <xdr:colOff>9525</xdr:colOff>
      <xdr:row>29</xdr:row>
      <xdr:rowOff>114302</xdr:rowOff>
    </xdr:to>
    <xdr:cxnSp macro="">
      <xdr:nvCxnSpPr>
        <xdr:cNvPr id="5" name="Conector recto de flecha 4"/>
        <xdr:cNvCxnSpPr/>
      </xdr:nvCxnSpPr>
      <xdr:spPr>
        <a:xfrm flipV="1">
          <a:off x="4581525" y="5667375"/>
          <a:ext cx="1085850" cy="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ojas/Downloads/SUELDO-SIMULACI&#211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A"/>
      <sheetName val="Sueldos"/>
      <sheetName val="Bono"/>
      <sheetName val="Ejemplos"/>
    </sheetNames>
    <sheetDataSet>
      <sheetData sheetId="0" refreshError="1"/>
      <sheetData sheetId="1" refreshError="1"/>
      <sheetData sheetId="2">
        <row r="4">
          <cell r="B4">
            <v>5</v>
          </cell>
          <cell r="C4">
            <v>2.5</v>
          </cell>
          <cell r="D4">
            <v>2</v>
          </cell>
          <cell r="E4">
            <v>2.5</v>
          </cell>
        </row>
        <row r="5">
          <cell r="B5">
            <v>4</v>
          </cell>
          <cell r="C5">
            <v>2</v>
          </cell>
          <cell r="D5">
            <v>1.5</v>
          </cell>
          <cell r="E5">
            <v>2.5</v>
          </cell>
        </row>
        <row r="6">
          <cell r="B6">
            <v>3</v>
          </cell>
          <cell r="C6">
            <v>1.5</v>
          </cell>
          <cell r="D6">
            <v>1</v>
          </cell>
          <cell r="E6">
            <v>2</v>
          </cell>
        </row>
        <row r="7">
          <cell r="B7">
            <v>2</v>
          </cell>
          <cell r="C7">
            <v>1</v>
          </cell>
          <cell r="D7">
            <v>0.5</v>
          </cell>
          <cell r="E7">
            <v>1.5</v>
          </cell>
        </row>
        <row r="8">
          <cell r="B8">
            <v>1</v>
          </cell>
          <cell r="C8">
            <v>0.5</v>
          </cell>
          <cell r="D8">
            <v>0.5</v>
          </cell>
          <cell r="E8">
            <v>1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topLeftCell="E1" zoomScale="130" zoomScaleNormal="130" workbookViewId="0">
      <selection activeCell="H4" sqref="H4"/>
    </sheetView>
  </sheetViews>
  <sheetFormatPr baseColWidth="10" defaultRowHeight="13.5" x14ac:dyDescent="0.25"/>
  <cols>
    <col min="1" max="1" width="10.28515625" style="16" customWidth="1"/>
    <col min="2" max="2" width="13.28515625" style="19" customWidth="1"/>
    <col min="3" max="3" width="11.42578125" style="10"/>
    <col min="4" max="4" width="9.28515625" style="26" customWidth="1"/>
    <col min="5" max="6" width="11.42578125" style="16"/>
    <col min="7" max="7" width="11.42578125" style="11"/>
    <col min="8" max="8" width="14.5703125" style="4" customWidth="1"/>
    <col min="9" max="9" width="7.28515625" style="4" customWidth="1"/>
    <col min="10" max="10" width="10.28515625" style="4" customWidth="1"/>
    <col min="11" max="11" width="14" style="4" customWidth="1"/>
    <col min="12" max="12" width="16.5703125" style="5" customWidth="1"/>
    <col min="13" max="13" width="12.7109375" style="4" customWidth="1"/>
    <col min="14" max="14" width="10.28515625" style="16" customWidth="1"/>
    <col min="15" max="15" width="11.42578125" style="19"/>
    <col min="16" max="16" width="10.85546875" style="10" customWidth="1"/>
    <col min="17" max="17" width="9.28515625" style="26" customWidth="1"/>
    <col min="18" max="19" width="11.42578125" style="16"/>
    <col min="20" max="16384" width="11.42578125" style="1"/>
  </cols>
  <sheetData>
    <row r="1" spans="1:20" ht="4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4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0" ht="13.5" customHeight="1" thickBot="1" x14ac:dyDescent="0.3">
      <c r="A3" s="47" t="s">
        <v>10</v>
      </c>
      <c r="B3" s="48"/>
      <c r="C3" s="48"/>
      <c r="D3" s="48"/>
      <c r="E3" s="48"/>
      <c r="F3" s="49"/>
      <c r="G3" s="32"/>
      <c r="H3" s="42" t="s">
        <v>11</v>
      </c>
      <c r="I3" s="43"/>
      <c r="J3" s="43"/>
      <c r="K3" s="43"/>
      <c r="L3" s="43"/>
      <c r="M3" s="43"/>
      <c r="N3" s="44" t="s">
        <v>9</v>
      </c>
      <c r="O3" s="45"/>
      <c r="P3" s="45"/>
      <c r="Q3" s="45"/>
      <c r="R3" s="45"/>
      <c r="S3" s="46"/>
    </row>
    <row r="4" spans="1:20" ht="25.5" customHeight="1" x14ac:dyDescent="0.25">
      <c r="A4" s="33" t="s">
        <v>4</v>
      </c>
      <c r="B4" s="34" t="s">
        <v>3</v>
      </c>
      <c r="C4" s="34" t="s">
        <v>5</v>
      </c>
      <c r="D4" s="34" t="s">
        <v>6</v>
      </c>
      <c r="E4" s="34" t="s">
        <v>0</v>
      </c>
      <c r="F4" s="35" t="s">
        <v>7</v>
      </c>
      <c r="G4" s="36" t="s">
        <v>8</v>
      </c>
      <c r="H4" s="37" t="s">
        <v>12</v>
      </c>
      <c r="I4" s="37" t="s">
        <v>1</v>
      </c>
      <c r="J4" s="37" t="s">
        <v>2</v>
      </c>
      <c r="K4" s="38" t="s">
        <v>4</v>
      </c>
      <c r="L4" s="38" t="s">
        <v>3</v>
      </c>
      <c r="M4" s="37" t="s">
        <v>6</v>
      </c>
      <c r="N4" s="39" t="s">
        <v>4</v>
      </c>
      <c r="O4" s="40" t="s">
        <v>3</v>
      </c>
      <c r="P4" s="40" t="s">
        <v>5</v>
      </c>
      <c r="Q4" s="40" t="s">
        <v>6</v>
      </c>
      <c r="R4" s="40" t="s">
        <v>0</v>
      </c>
      <c r="S4" s="41" t="s">
        <v>7</v>
      </c>
    </row>
    <row r="5" spans="1:20" x14ac:dyDescent="0.25">
      <c r="A5" s="12">
        <v>180000</v>
      </c>
      <c r="B5" s="17">
        <v>0.1</v>
      </c>
      <c r="C5" s="6">
        <f>A5*B5</f>
        <v>18000</v>
      </c>
      <c r="D5" s="24">
        <v>0.5</v>
      </c>
      <c r="E5" s="13">
        <f>A5*D5</f>
        <v>90000</v>
      </c>
      <c r="F5" s="20">
        <f>A5+C5+(E5/12)</f>
        <v>205500</v>
      </c>
      <c r="G5" s="7">
        <v>2</v>
      </c>
      <c r="H5" s="2">
        <v>0.05</v>
      </c>
      <c r="I5" s="2"/>
      <c r="J5" s="2">
        <f>(S5-F5)/F5</f>
        <v>8.0291970802919707E-2</v>
      </c>
      <c r="K5" s="28">
        <f>A5*I5</f>
        <v>0</v>
      </c>
      <c r="L5" s="27">
        <f>IF(B5&lt;15%,15%,"Mantiene AMGA")</f>
        <v>0.15</v>
      </c>
      <c r="M5" s="3">
        <f>IF(D5&lt;VLOOKUP(G5,Bono,2,FALSE),VLOOKUP(G5,Bono,2,FALSE),"Mantiene bono")</f>
        <v>1</v>
      </c>
      <c r="N5" s="12">
        <f>IF(K5=0,A5,K5)</f>
        <v>180000</v>
      </c>
      <c r="O5" s="29">
        <f>IF(L5="Se mantiene AMGA",B5,L5)</f>
        <v>0.15</v>
      </c>
      <c r="P5" s="6">
        <f>N5*O5</f>
        <v>27000</v>
      </c>
      <c r="Q5" s="24">
        <f>M5</f>
        <v>1</v>
      </c>
      <c r="R5" s="13">
        <f>M5*N5</f>
        <v>180000</v>
      </c>
      <c r="S5" s="20">
        <f>N5+P5+(R5/12)</f>
        <v>222000</v>
      </c>
      <c r="T5" s="30"/>
    </row>
    <row r="6" spans="1:20" x14ac:dyDescent="0.25">
      <c r="A6" s="12"/>
      <c r="B6" s="17"/>
      <c r="C6" s="6"/>
      <c r="D6" s="24"/>
      <c r="E6" s="13"/>
      <c r="F6" s="20"/>
      <c r="G6" s="7"/>
      <c r="H6" s="3"/>
      <c r="I6" s="3"/>
      <c r="J6" s="3"/>
      <c r="K6" s="3"/>
      <c r="L6" s="27"/>
      <c r="M6" s="3"/>
      <c r="N6" s="12"/>
      <c r="O6" s="17"/>
      <c r="P6" s="6"/>
      <c r="Q6" s="24"/>
      <c r="R6" s="13"/>
      <c r="S6" s="20"/>
    </row>
    <row r="7" spans="1:20" x14ac:dyDescent="0.25">
      <c r="A7" s="12"/>
      <c r="B7" s="17"/>
      <c r="C7" s="6"/>
      <c r="D7" s="24"/>
      <c r="E7" s="13"/>
      <c r="F7" s="20"/>
      <c r="G7" s="7"/>
      <c r="H7" s="3"/>
      <c r="I7" s="3"/>
      <c r="J7" s="3"/>
      <c r="K7" s="3"/>
      <c r="L7" s="27"/>
      <c r="M7" s="3"/>
      <c r="N7" s="12"/>
      <c r="O7" s="17"/>
      <c r="P7" s="6"/>
      <c r="Q7" s="24"/>
      <c r="R7" s="13"/>
      <c r="S7" s="20"/>
    </row>
    <row r="8" spans="1:20" x14ac:dyDescent="0.25">
      <c r="A8" s="12"/>
      <c r="B8" s="17"/>
      <c r="C8" s="6"/>
      <c r="D8" s="24"/>
      <c r="E8" s="13"/>
      <c r="F8" s="20"/>
      <c r="G8" s="7"/>
      <c r="H8" s="3"/>
      <c r="I8" s="3"/>
      <c r="J8" s="27"/>
      <c r="K8" s="3"/>
      <c r="L8" s="27"/>
      <c r="M8" s="3"/>
      <c r="N8" s="12"/>
      <c r="O8" s="17"/>
      <c r="P8" s="6"/>
      <c r="Q8" s="24"/>
      <c r="R8" s="13"/>
      <c r="S8" s="20"/>
    </row>
    <row r="9" spans="1:20" x14ac:dyDescent="0.25">
      <c r="A9" s="12"/>
      <c r="B9" s="17"/>
      <c r="C9" s="6"/>
      <c r="D9" s="24"/>
      <c r="E9" s="13"/>
      <c r="F9" s="20"/>
      <c r="G9" s="7"/>
      <c r="H9" s="3"/>
      <c r="I9" s="3"/>
      <c r="J9" s="3"/>
      <c r="K9" s="3"/>
      <c r="L9" s="27"/>
      <c r="M9" s="3"/>
      <c r="N9" s="12"/>
      <c r="O9" s="17"/>
      <c r="P9" s="6"/>
      <c r="Q9" s="24"/>
      <c r="R9" s="13"/>
      <c r="S9" s="20"/>
    </row>
    <row r="10" spans="1:20" x14ac:dyDescent="0.25">
      <c r="A10" s="12"/>
      <c r="B10" s="17"/>
      <c r="C10" s="6"/>
      <c r="D10" s="24"/>
      <c r="E10" s="13"/>
      <c r="F10" s="20"/>
      <c r="G10" s="7"/>
      <c r="H10" s="3"/>
      <c r="I10" s="3"/>
      <c r="J10" s="3"/>
      <c r="K10" s="3"/>
      <c r="L10" s="27"/>
      <c r="M10" s="3"/>
      <c r="N10" s="12"/>
      <c r="O10" s="17"/>
      <c r="P10" s="6"/>
      <c r="Q10" s="24"/>
      <c r="R10" s="13"/>
      <c r="S10" s="20"/>
    </row>
    <row r="11" spans="1:20" x14ac:dyDescent="0.25">
      <c r="A11" s="12"/>
      <c r="B11" s="17"/>
      <c r="C11" s="6"/>
      <c r="D11" s="24"/>
      <c r="E11" s="13"/>
      <c r="F11" s="20"/>
      <c r="G11" s="7"/>
      <c r="H11" s="3"/>
      <c r="I11" s="3"/>
      <c r="J11" s="3"/>
      <c r="K11" s="3"/>
      <c r="L11" s="27"/>
      <c r="M11" s="3"/>
      <c r="N11" s="12"/>
      <c r="O11" s="17"/>
      <c r="P11" s="6"/>
      <c r="Q11" s="24"/>
      <c r="R11" s="13"/>
      <c r="S11" s="20"/>
    </row>
    <row r="12" spans="1:20" x14ac:dyDescent="0.25">
      <c r="A12" s="12"/>
      <c r="B12" s="17"/>
      <c r="C12" s="6"/>
      <c r="D12" s="24"/>
      <c r="E12" s="13"/>
      <c r="F12" s="20"/>
      <c r="G12" s="7"/>
      <c r="H12" s="3"/>
      <c r="I12" s="3"/>
      <c r="J12" s="3"/>
      <c r="K12" s="3"/>
      <c r="L12" s="27"/>
      <c r="M12" s="3"/>
      <c r="N12" s="12"/>
      <c r="O12" s="17"/>
      <c r="P12" s="6"/>
      <c r="Q12" s="24"/>
      <c r="R12" s="13"/>
      <c r="S12" s="20"/>
    </row>
    <row r="13" spans="1:20" x14ac:dyDescent="0.25">
      <c r="A13" s="12"/>
      <c r="B13" s="17"/>
      <c r="C13" s="6"/>
      <c r="D13" s="24"/>
      <c r="E13" s="13"/>
      <c r="F13" s="20"/>
      <c r="G13" s="7"/>
      <c r="H13" s="3"/>
      <c r="I13" s="3"/>
      <c r="J13" s="3"/>
      <c r="K13" s="3"/>
      <c r="L13" s="27"/>
      <c r="M13" s="3"/>
      <c r="N13" s="12"/>
      <c r="O13" s="17"/>
      <c r="P13" s="6"/>
      <c r="Q13" s="24"/>
      <c r="R13" s="13"/>
      <c r="S13" s="20"/>
    </row>
    <row r="14" spans="1:20" x14ac:dyDescent="0.25">
      <c r="A14" s="12"/>
      <c r="B14" s="17"/>
      <c r="C14" s="6"/>
      <c r="D14" s="24"/>
      <c r="E14" s="13"/>
      <c r="F14" s="20"/>
      <c r="G14" s="7"/>
      <c r="H14" s="3"/>
      <c r="I14" s="3"/>
      <c r="J14" s="3"/>
      <c r="K14" s="3"/>
      <c r="L14" s="27"/>
      <c r="M14" s="3"/>
      <c r="N14" s="12"/>
      <c r="O14" s="17"/>
      <c r="P14" s="6"/>
      <c r="Q14" s="24"/>
      <c r="R14" s="13"/>
      <c r="S14" s="20"/>
    </row>
    <row r="15" spans="1:20" x14ac:dyDescent="0.25">
      <c r="A15" s="12"/>
      <c r="B15" s="17"/>
      <c r="C15" s="6"/>
      <c r="D15" s="24"/>
      <c r="E15" s="13"/>
      <c r="F15" s="20"/>
      <c r="G15" s="7"/>
      <c r="H15" s="3"/>
      <c r="I15" s="3"/>
      <c r="J15" s="3"/>
      <c r="K15" s="3"/>
      <c r="L15" s="27"/>
      <c r="M15" s="3"/>
      <c r="N15" s="12"/>
      <c r="O15" s="17"/>
      <c r="P15" s="6"/>
      <c r="Q15" s="24"/>
      <c r="R15" s="13"/>
      <c r="S15" s="20"/>
    </row>
    <row r="16" spans="1:20" x14ac:dyDescent="0.25">
      <c r="A16" s="12"/>
      <c r="B16" s="17"/>
      <c r="C16" s="6"/>
      <c r="D16" s="24"/>
      <c r="E16" s="13"/>
      <c r="F16" s="20"/>
      <c r="G16" s="7"/>
      <c r="H16" s="3"/>
      <c r="I16" s="3"/>
      <c r="J16" s="3"/>
      <c r="K16" s="3"/>
      <c r="L16" s="27"/>
      <c r="M16" s="3"/>
      <c r="N16" s="12"/>
      <c r="O16" s="17"/>
      <c r="P16" s="6"/>
      <c r="Q16" s="24"/>
      <c r="R16" s="13"/>
      <c r="S16" s="20"/>
    </row>
    <row r="17" spans="1:19" x14ac:dyDescent="0.25">
      <c r="A17" s="12"/>
      <c r="B17" s="17"/>
      <c r="C17" s="6"/>
      <c r="D17" s="24"/>
      <c r="E17" s="13"/>
      <c r="F17" s="20"/>
      <c r="G17" s="7"/>
      <c r="H17" s="3"/>
      <c r="I17" s="3"/>
      <c r="J17" s="3"/>
      <c r="K17" s="3"/>
      <c r="L17" s="27"/>
      <c r="M17" s="3"/>
      <c r="N17" s="12"/>
      <c r="O17" s="17"/>
      <c r="P17" s="6"/>
      <c r="Q17" s="24"/>
      <c r="R17" s="13"/>
      <c r="S17" s="20"/>
    </row>
    <row r="18" spans="1:19" x14ac:dyDescent="0.25">
      <c r="A18" s="12"/>
      <c r="B18" s="17"/>
      <c r="C18" s="6"/>
      <c r="D18" s="24"/>
      <c r="E18" s="13"/>
      <c r="F18" s="20"/>
      <c r="G18" s="7"/>
      <c r="H18" s="3"/>
      <c r="I18" s="3"/>
      <c r="J18" s="3"/>
      <c r="K18" s="3"/>
      <c r="L18" s="27"/>
      <c r="M18" s="3"/>
      <c r="N18" s="12"/>
      <c r="O18" s="17"/>
      <c r="P18" s="6"/>
      <c r="Q18" s="24"/>
      <c r="R18" s="13"/>
      <c r="S18" s="20"/>
    </row>
    <row r="19" spans="1:19" x14ac:dyDescent="0.25">
      <c r="A19" s="12"/>
      <c r="B19" s="17"/>
      <c r="C19" s="6"/>
      <c r="D19" s="24"/>
      <c r="E19" s="13"/>
      <c r="F19" s="20"/>
      <c r="G19" s="7"/>
      <c r="H19" s="3"/>
      <c r="I19" s="3"/>
      <c r="J19" s="3"/>
      <c r="K19" s="3"/>
      <c r="L19" s="27"/>
      <c r="M19" s="3"/>
      <c r="N19" s="12"/>
      <c r="O19" s="17"/>
      <c r="P19" s="6"/>
      <c r="Q19" s="24"/>
      <c r="R19" s="13"/>
      <c r="S19" s="20"/>
    </row>
    <row r="20" spans="1:19" x14ac:dyDescent="0.25">
      <c r="A20" s="12"/>
      <c r="B20" s="17"/>
      <c r="C20" s="6"/>
      <c r="D20" s="24"/>
      <c r="E20" s="13"/>
      <c r="F20" s="20"/>
      <c r="G20" s="7"/>
      <c r="H20" s="3"/>
      <c r="I20" s="3"/>
      <c r="J20" s="3"/>
      <c r="K20" s="3"/>
      <c r="L20" s="27"/>
      <c r="M20" s="3"/>
      <c r="N20" s="12"/>
      <c r="O20" s="17"/>
      <c r="P20" s="6"/>
      <c r="Q20" s="24"/>
      <c r="R20" s="13"/>
      <c r="S20" s="20"/>
    </row>
    <row r="21" spans="1:19" x14ac:dyDescent="0.25">
      <c r="A21" s="12"/>
      <c r="B21" s="17"/>
      <c r="C21" s="6"/>
      <c r="D21" s="24"/>
      <c r="E21" s="13"/>
      <c r="F21" s="20"/>
      <c r="G21" s="7"/>
      <c r="H21" s="3"/>
      <c r="I21" s="3"/>
      <c r="J21" s="3"/>
      <c r="K21" s="3"/>
      <c r="L21" s="27"/>
      <c r="M21" s="3"/>
      <c r="N21" s="12"/>
      <c r="O21" s="17"/>
      <c r="P21" s="6"/>
      <c r="Q21" s="24"/>
      <c r="R21" s="13"/>
      <c r="S21" s="20"/>
    </row>
    <row r="22" spans="1:19" x14ac:dyDescent="0.25">
      <c r="A22" s="12"/>
      <c r="B22" s="17"/>
      <c r="C22" s="6"/>
      <c r="D22" s="24"/>
      <c r="E22" s="13"/>
      <c r="F22" s="20"/>
      <c r="G22" s="7"/>
      <c r="H22" s="3"/>
      <c r="I22" s="3"/>
      <c r="J22" s="3"/>
      <c r="K22" s="3"/>
      <c r="L22" s="27"/>
      <c r="M22" s="3"/>
      <c r="N22" s="12"/>
      <c r="O22" s="17"/>
      <c r="P22" s="6"/>
      <c r="Q22" s="24"/>
      <c r="R22" s="13"/>
      <c r="S22" s="20"/>
    </row>
    <row r="23" spans="1:19" x14ac:dyDescent="0.25">
      <c r="A23" s="12"/>
      <c r="B23" s="17"/>
      <c r="C23" s="6"/>
      <c r="D23" s="24"/>
      <c r="E23" s="13"/>
      <c r="F23" s="20"/>
      <c r="G23" s="7"/>
      <c r="H23" s="3"/>
      <c r="I23" s="3"/>
      <c r="J23" s="3"/>
      <c r="K23" s="3"/>
      <c r="L23" s="27"/>
      <c r="M23" s="3"/>
      <c r="N23" s="12"/>
      <c r="O23" s="17"/>
      <c r="P23" s="6"/>
      <c r="Q23" s="24"/>
      <c r="R23" s="13"/>
      <c r="S23" s="20"/>
    </row>
    <row r="24" spans="1:19" x14ac:dyDescent="0.25">
      <c r="A24" s="12"/>
      <c r="B24" s="17"/>
      <c r="C24" s="6"/>
      <c r="D24" s="24"/>
      <c r="E24" s="13"/>
      <c r="F24" s="20"/>
      <c r="G24" s="7"/>
      <c r="H24" s="3"/>
      <c r="I24" s="3"/>
      <c r="J24" s="3"/>
      <c r="K24" s="3"/>
      <c r="L24" s="27"/>
      <c r="M24" s="3"/>
      <c r="N24" s="12"/>
      <c r="O24" s="17"/>
      <c r="P24" s="6"/>
      <c r="Q24" s="24"/>
      <c r="R24" s="13"/>
      <c r="S24" s="20"/>
    </row>
    <row r="25" spans="1:19" x14ac:dyDescent="0.25">
      <c r="A25" s="12"/>
      <c r="B25" s="17"/>
      <c r="C25" s="6"/>
      <c r="D25" s="24"/>
      <c r="E25" s="13"/>
      <c r="F25" s="20"/>
      <c r="G25" s="7"/>
      <c r="H25" s="3"/>
      <c r="I25" s="3"/>
      <c r="J25" s="3"/>
      <c r="K25" s="3"/>
      <c r="L25" s="27"/>
      <c r="M25" s="3"/>
      <c r="N25" s="12"/>
      <c r="O25" s="17"/>
      <c r="P25" s="6"/>
      <c r="Q25" s="24"/>
      <c r="R25" s="13"/>
      <c r="S25" s="20"/>
    </row>
    <row r="26" spans="1:19" x14ac:dyDescent="0.25">
      <c r="A26" s="12"/>
      <c r="B26" s="17"/>
      <c r="C26" s="6"/>
      <c r="D26" s="24"/>
      <c r="E26" s="13"/>
      <c r="F26" s="20"/>
      <c r="G26" s="7"/>
      <c r="H26" s="3"/>
      <c r="I26" s="3"/>
      <c r="J26" s="3"/>
      <c r="K26" s="3"/>
      <c r="L26" s="27"/>
      <c r="M26" s="3"/>
      <c r="N26" s="12"/>
      <c r="O26" s="17"/>
      <c r="P26" s="6"/>
      <c r="Q26" s="24"/>
      <c r="R26" s="13"/>
      <c r="S26" s="20"/>
    </row>
    <row r="27" spans="1:19" x14ac:dyDescent="0.25">
      <c r="A27" s="12"/>
      <c r="B27" s="17"/>
      <c r="C27" s="6"/>
      <c r="D27" s="24"/>
      <c r="E27" s="13"/>
      <c r="F27" s="20"/>
      <c r="G27" s="7"/>
      <c r="H27" s="3"/>
      <c r="I27" s="3"/>
      <c r="J27" s="3"/>
      <c r="K27" s="3"/>
      <c r="L27" s="27"/>
      <c r="M27" s="3"/>
      <c r="N27" s="12"/>
      <c r="O27" s="17"/>
      <c r="P27" s="6"/>
      <c r="Q27" s="24"/>
      <c r="R27" s="13"/>
      <c r="S27" s="20"/>
    </row>
    <row r="28" spans="1:19" x14ac:dyDescent="0.25">
      <c r="A28" s="12"/>
      <c r="B28" s="17"/>
      <c r="C28" s="6"/>
      <c r="D28" s="24"/>
      <c r="E28" s="13"/>
      <c r="F28" s="20"/>
      <c r="G28" s="7"/>
      <c r="H28" s="3"/>
      <c r="I28" s="3"/>
      <c r="J28" s="3"/>
      <c r="K28" s="3"/>
      <c r="L28" s="27"/>
      <c r="M28" s="3"/>
      <c r="N28" s="12"/>
      <c r="O28" s="17"/>
      <c r="P28" s="6"/>
      <c r="Q28" s="24"/>
      <c r="R28" s="13"/>
      <c r="S28" s="20"/>
    </row>
    <row r="29" spans="1:19" x14ac:dyDescent="0.25">
      <c r="A29" s="12"/>
      <c r="B29" s="17"/>
      <c r="C29" s="6"/>
      <c r="D29" s="24"/>
      <c r="E29" s="13"/>
      <c r="F29" s="20"/>
      <c r="G29" s="7"/>
      <c r="H29" s="3"/>
      <c r="I29" s="3"/>
      <c r="J29" s="3"/>
      <c r="K29" s="3"/>
      <c r="L29" s="27"/>
      <c r="M29" s="3"/>
      <c r="N29" s="12"/>
      <c r="O29" s="17"/>
      <c r="P29" s="6"/>
      <c r="Q29" s="24"/>
      <c r="R29" s="13"/>
      <c r="S29" s="20"/>
    </row>
    <row r="30" spans="1:19" x14ac:dyDescent="0.25">
      <c r="A30" s="12"/>
      <c r="B30" s="17"/>
      <c r="C30" s="6"/>
      <c r="D30" s="24"/>
      <c r="E30" s="13"/>
      <c r="F30" s="20"/>
      <c r="G30" s="7"/>
      <c r="H30" s="3"/>
      <c r="I30" s="3"/>
      <c r="J30" s="3"/>
      <c r="K30" s="3"/>
      <c r="L30" s="27"/>
      <c r="M30" s="3"/>
      <c r="N30" s="12"/>
      <c r="O30" s="17"/>
      <c r="P30" s="6"/>
      <c r="Q30" s="24"/>
      <c r="R30" s="13"/>
      <c r="S30" s="20"/>
    </row>
    <row r="31" spans="1:19" x14ac:dyDescent="0.25">
      <c r="A31" s="12"/>
      <c r="B31" s="17"/>
      <c r="C31" s="6"/>
      <c r="D31" s="24"/>
      <c r="E31" s="13"/>
      <c r="F31" s="20"/>
      <c r="G31" s="7"/>
      <c r="H31" s="3"/>
      <c r="I31" s="3"/>
      <c r="J31" s="3"/>
      <c r="K31" s="3"/>
      <c r="L31" s="27"/>
      <c r="M31" s="3"/>
      <c r="N31" s="12"/>
      <c r="O31" s="17"/>
      <c r="P31" s="6"/>
      <c r="Q31" s="24"/>
      <c r="R31" s="13"/>
      <c r="S31" s="20"/>
    </row>
    <row r="32" spans="1:19" x14ac:dyDescent="0.25">
      <c r="A32" s="12"/>
      <c r="B32" s="17"/>
      <c r="C32" s="6"/>
      <c r="D32" s="24"/>
      <c r="E32" s="13"/>
      <c r="F32" s="20"/>
      <c r="G32" s="7"/>
      <c r="H32" s="3"/>
      <c r="I32" s="3"/>
      <c r="J32" s="3"/>
      <c r="K32" s="3"/>
      <c r="L32" s="27"/>
      <c r="M32" s="3"/>
      <c r="N32" s="12"/>
      <c r="O32" s="17"/>
      <c r="P32" s="6"/>
      <c r="Q32" s="24"/>
      <c r="R32" s="13"/>
      <c r="S32" s="20"/>
    </row>
    <row r="33" spans="1:19" x14ac:dyDescent="0.25">
      <c r="A33" s="12"/>
      <c r="B33" s="17"/>
      <c r="C33" s="6"/>
      <c r="D33" s="24"/>
      <c r="E33" s="13"/>
      <c r="F33" s="20"/>
      <c r="G33" s="7"/>
      <c r="H33" s="3"/>
      <c r="I33" s="3"/>
      <c r="J33" s="3"/>
      <c r="K33" s="3"/>
      <c r="L33" s="27"/>
      <c r="M33" s="3"/>
      <c r="N33" s="12"/>
      <c r="O33" s="17"/>
      <c r="P33" s="6"/>
      <c r="Q33" s="24"/>
      <c r="R33" s="13"/>
      <c r="S33" s="20"/>
    </row>
    <row r="34" spans="1:19" ht="14.25" thickBot="1" x14ac:dyDescent="0.3">
      <c r="A34" s="14"/>
      <c r="B34" s="18"/>
      <c r="C34" s="8"/>
      <c r="D34" s="25"/>
      <c r="E34" s="15"/>
      <c r="F34" s="21"/>
      <c r="G34" s="9"/>
      <c r="H34" s="3"/>
      <c r="I34" s="3"/>
      <c r="J34" s="3"/>
      <c r="K34" s="3"/>
      <c r="L34" s="27"/>
      <c r="M34" s="3"/>
      <c r="N34" s="14"/>
      <c r="O34" s="18"/>
      <c r="P34" s="8"/>
      <c r="Q34" s="25"/>
      <c r="R34" s="15"/>
      <c r="S34" s="21"/>
    </row>
  </sheetData>
  <mergeCells count="3">
    <mergeCell ref="H3:M3"/>
    <mergeCell ref="N3:S3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showGridLines="0" workbookViewId="0">
      <selection activeCell="E8" sqref="E8"/>
    </sheetView>
  </sheetViews>
  <sheetFormatPr baseColWidth="10" defaultRowHeight="15" x14ac:dyDescent="0.25"/>
  <sheetData>
    <row r="2" spans="2:3" x14ac:dyDescent="0.25">
      <c r="B2" s="50"/>
      <c r="C2" s="50"/>
    </row>
    <row r="3" spans="2:3" x14ac:dyDescent="0.25">
      <c r="B3" s="22" t="s">
        <v>8</v>
      </c>
      <c r="C3" s="22" t="s">
        <v>6</v>
      </c>
    </row>
    <row r="4" spans="2:3" x14ac:dyDescent="0.25">
      <c r="B4" s="23">
        <v>5</v>
      </c>
      <c r="C4" s="31">
        <v>2.5</v>
      </c>
    </row>
    <row r="5" spans="2:3" ht="15" customHeight="1" x14ac:dyDescent="0.25">
      <c r="B5" s="23">
        <v>4</v>
      </c>
      <c r="C5" s="31">
        <v>2</v>
      </c>
    </row>
    <row r="6" spans="2:3" x14ac:dyDescent="0.25">
      <c r="B6" s="23">
        <v>3</v>
      </c>
      <c r="C6" s="31">
        <v>1.5</v>
      </c>
    </row>
    <row r="7" spans="2:3" x14ac:dyDescent="0.25">
      <c r="B7" s="23">
        <v>2</v>
      </c>
      <c r="C7" s="31">
        <v>1</v>
      </c>
    </row>
    <row r="8" spans="2:3" x14ac:dyDescent="0.25">
      <c r="B8" s="23">
        <v>1</v>
      </c>
      <c r="C8" s="31">
        <v>0.5</v>
      </c>
    </row>
  </sheetData>
  <mergeCells count="1"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topLeftCell="A4" workbookViewId="0">
      <selection activeCell="H27" sqref="H27"/>
    </sheetView>
  </sheetViews>
  <sheetFormatPr baseColWidth="10" defaultRowHeight="15" x14ac:dyDescent="0.25"/>
  <cols>
    <col min="1" max="1" width="11.42578125" customWidth="1"/>
    <col min="2" max="2" width="23" customWidth="1"/>
    <col min="6" max="6" width="16.140625" customWidth="1"/>
  </cols>
  <sheetData>
    <row r="1" spans="1:12" x14ac:dyDescent="0.25">
      <c r="A1" s="51" t="s">
        <v>13</v>
      </c>
      <c r="B1" s="52"/>
      <c r="C1" s="52"/>
      <c r="D1" s="52"/>
      <c r="E1" s="52"/>
      <c r="F1" s="52"/>
    </row>
    <row r="2" spans="1:12" x14ac:dyDescent="0.25">
      <c r="B2" t="s">
        <v>14</v>
      </c>
    </row>
    <row r="3" spans="1:12" x14ac:dyDescent="0.25">
      <c r="B3" t="s">
        <v>15</v>
      </c>
    </row>
    <row r="4" spans="1:12" x14ac:dyDescent="0.25">
      <c r="B4" t="s">
        <v>16</v>
      </c>
    </row>
    <row r="5" spans="1:12" x14ac:dyDescent="0.25">
      <c r="B5" t="s">
        <v>17</v>
      </c>
    </row>
    <row r="6" spans="1:12" x14ac:dyDescent="0.25">
      <c r="B6" s="53" t="s">
        <v>18</v>
      </c>
    </row>
    <row r="8" spans="1:12" x14ac:dyDescent="0.25">
      <c r="A8" t="s">
        <v>19</v>
      </c>
    </row>
    <row r="9" spans="1:12" x14ac:dyDescent="0.25">
      <c r="B9" s="54" t="s">
        <v>20</v>
      </c>
    </row>
    <row r="10" spans="1:12" x14ac:dyDescent="0.25">
      <c r="B10" s="54" t="s">
        <v>21</v>
      </c>
    </row>
    <row r="11" spans="1:12" x14ac:dyDescent="0.25">
      <c r="B11" s="54" t="s">
        <v>22</v>
      </c>
    </row>
    <row r="13" spans="1:12" x14ac:dyDescent="0.25">
      <c r="A13" t="s">
        <v>23</v>
      </c>
    </row>
    <row r="14" spans="1:12" x14ac:dyDescent="0.25">
      <c r="B14" s="55" t="s">
        <v>24</v>
      </c>
      <c r="C14" s="55" t="s">
        <v>25</v>
      </c>
      <c r="D14" s="55" t="s">
        <v>26</v>
      </c>
      <c r="E14" s="55" t="s">
        <v>27</v>
      </c>
      <c r="F14" s="56" t="s">
        <v>28</v>
      </c>
    </row>
    <row r="15" spans="1:12" ht="15.75" customHeight="1" x14ac:dyDescent="0.25">
      <c r="B15" s="57" t="s">
        <v>4</v>
      </c>
      <c r="C15" s="58">
        <v>180000</v>
      </c>
      <c r="D15" s="58">
        <f>C15*(1+E15)</f>
        <v>183600</v>
      </c>
      <c r="E15" s="59">
        <v>0.02</v>
      </c>
      <c r="F15" s="60">
        <f>10%</f>
        <v>0.1</v>
      </c>
      <c r="G15" s="61" t="s">
        <v>29</v>
      </c>
      <c r="H15" s="61"/>
      <c r="I15" s="61"/>
      <c r="J15" s="61"/>
      <c r="K15" s="61"/>
      <c r="L15" s="61"/>
    </row>
    <row r="16" spans="1:12" ht="15.75" customHeight="1" x14ac:dyDescent="0.25">
      <c r="B16" s="62" t="s">
        <v>30</v>
      </c>
      <c r="C16" s="63">
        <v>0.1</v>
      </c>
      <c r="D16" s="63">
        <v>0.15</v>
      </c>
      <c r="E16" s="64"/>
      <c r="G16" s="61"/>
      <c r="H16" s="61"/>
      <c r="I16" s="61"/>
      <c r="J16" s="61"/>
      <c r="K16" s="61"/>
      <c r="L16" s="61"/>
    </row>
    <row r="17" spans="1:12" x14ac:dyDescent="0.25">
      <c r="B17" s="62" t="s">
        <v>31</v>
      </c>
      <c r="C17" s="65">
        <f>C15*C16</f>
        <v>18000</v>
      </c>
      <c r="D17" s="65">
        <f>D15*D16</f>
        <v>27540</v>
      </c>
      <c r="E17" s="66">
        <v>0.04</v>
      </c>
      <c r="G17" s="61"/>
      <c r="H17" s="61"/>
      <c r="I17" s="61"/>
      <c r="J17" s="61"/>
      <c r="K17" s="61"/>
      <c r="L17" s="61"/>
    </row>
    <row r="18" spans="1:12" x14ac:dyDescent="0.25">
      <c r="B18" s="67" t="s">
        <v>32</v>
      </c>
      <c r="C18" s="68">
        <v>0.5</v>
      </c>
      <c r="D18" s="69">
        <v>1</v>
      </c>
      <c r="E18" s="69"/>
      <c r="G18" s="61"/>
      <c r="H18" s="61"/>
      <c r="I18" s="61"/>
      <c r="J18" s="61"/>
      <c r="K18" s="61"/>
      <c r="L18" s="61"/>
    </row>
    <row r="19" spans="1:12" x14ac:dyDescent="0.25">
      <c r="B19" s="67" t="s">
        <v>33</v>
      </c>
      <c r="C19" s="70">
        <f>C15*C18</f>
        <v>90000</v>
      </c>
      <c r="D19" s="70">
        <f>D15*D18</f>
        <v>183600</v>
      </c>
      <c r="E19" s="69"/>
    </row>
    <row r="20" spans="1:12" x14ac:dyDescent="0.25">
      <c r="B20" s="67" t="s">
        <v>34</v>
      </c>
      <c r="C20" s="70">
        <f>C19/12</f>
        <v>7500</v>
      </c>
      <c r="D20" s="70">
        <f>D19/12</f>
        <v>15300</v>
      </c>
      <c r="E20" s="71">
        <v>0.04</v>
      </c>
    </row>
    <row r="21" spans="1:12" x14ac:dyDescent="0.25">
      <c r="B21" s="55" t="s">
        <v>35</v>
      </c>
      <c r="C21" s="72">
        <f>C15+C17+C20</f>
        <v>205500</v>
      </c>
      <c r="D21" s="72">
        <f>D15+D17+D20</f>
        <v>226440</v>
      </c>
      <c r="E21" s="73"/>
    </row>
    <row r="23" spans="1:12" x14ac:dyDescent="0.25">
      <c r="A23" t="s">
        <v>36</v>
      </c>
    </row>
    <row r="25" spans="1:12" x14ac:dyDescent="0.25">
      <c r="A25" s="74" t="s">
        <v>37</v>
      </c>
    </row>
    <row r="27" spans="1:12" x14ac:dyDescent="0.25">
      <c r="B27" s="55" t="s">
        <v>24</v>
      </c>
      <c r="C27" s="55" t="s">
        <v>25</v>
      </c>
      <c r="D27" s="55" t="s">
        <v>26</v>
      </c>
      <c r="E27" s="55" t="s">
        <v>27</v>
      </c>
      <c r="F27" s="56" t="s">
        <v>28</v>
      </c>
    </row>
    <row r="28" spans="1:12" ht="15.75" x14ac:dyDescent="0.25">
      <c r="B28" s="57" t="s">
        <v>4</v>
      </c>
      <c r="C28" s="58">
        <v>180000</v>
      </c>
      <c r="D28" s="58">
        <f>C28*(1+E28)</f>
        <v>181800</v>
      </c>
      <c r="E28" s="59">
        <v>0.01</v>
      </c>
      <c r="F28" s="60">
        <v>0.05</v>
      </c>
    </row>
    <row r="29" spans="1:12" x14ac:dyDescent="0.25">
      <c r="B29" s="62" t="s">
        <v>30</v>
      </c>
      <c r="C29" s="63">
        <v>0.1</v>
      </c>
      <c r="D29" s="63">
        <v>0.1</v>
      </c>
      <c r="E29" s="64"/>
    </row>
    <row r="30" spans="1:12" ht="15" customHeight="1" x14ac:dyDescent="0.25">
      <c r="B30" s="62" t="s">
        <v>31</v>
      </c>
      <c r="C30" s="65">
        <f>C28*C29</f>
        <v>18000</v>
      </c>
      <c r="D30" s="65">
        <f>D28*D29</f>
        <v>18180</v>
      </c>
      <c r="E30" s="75">
        <v>0.01</v>
      </c>
      <c r="G30" s="61" t="s">
        <v>38</v>
      </c>
      <c r="H30" s="61"/>
      <c r="I30" s="61"/>
      <c r="J30" s="61"/>
      <c r="K30" s="61"/>
      <c r="L30" s="61"/>
    </row>
    <row r="31" spans="1:12" x14ac:dyDescent="0.25">
      <c r="B31" s="67" t="s">
        <v>32</v>
      </c>
      <c r="C31" s="68">
        <v>0.5</v>
      </c>
      <c r="D31" s="69">
        <v>1</v>
      </c>
      <c r="E31" s="69"/>
      <c r="G31" s="61"/>
      <c r="H31" s="61"/>
      <c r="I31" s="61"/>
      <c r="J31" s="61"/>
      <c r="K31" s="61"/>
      <c r="L31" s="61"/>
    </row>
    <row r="32" spans="1:12" x14ac:dyDescent="0.25">
      <c r="B32" s="67" t="s">
        <v>33</v>
      </c>
      <c r="C32" s="70">
        <f>C28*C31</f>
        <v>90000</v>
      </c>
      <c r="D32" s="70">
        <f>D28*D31</f>
        <v>181800</v>
      </c>
      <c r="E32" s="69"/>
      <c r="G32" s="61"/>
      <c r="H32" s="61"/>
      <c r="I32" s="61"/>
      <c r="J32" s="61"/>
      <c r="K32" s="61"/>
      <c r="L32" s="61"/>
    </row>
    <row r="33" spans="2:5" x14ac:dyDescent="0.25">
      <c r="B33" s="67" t="s">
        <v>34</v>
      </c>
      <c r="C33" s="70">
        <f>C32/12</f>
        <v>7500</v>
      </c>
      <c r="D33" s="70">
        <f>D32/12</f>
        <v>15150</v>
      </c>
      <c r="E33" s="71">
        <v>0.04</v>
      </c>
    </row>
    <row r="34" spans="2:5" x14ac:dyDescent="0.25">
      <c r="B34" s="55" t="s">
        <v>35</v>
      </c>
      <c r="C34" s="72">
        <f>C28+C30+C33</f>
        <v>205500</v>
      </c>
      <c r="D34" s="72">
        <f>D28+D30+D33</f>
        <v>215130</v>
      </c>
      <c r="E34" s="73"/>
    </row>
    <row r="37" spans="2:5" x14ac:dyDescent="0.25">
      <c r="E37" s="76"/>
    </row>
  </sheetData>
  <mergeCells count="2">
    <mergeCell ref="G15:L18"/>
    <mergeCell ref="G30:L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Sueldos</vt:lpstr>
      <vt:lpstr>Bono</vt:lpstr>
      <vt:lpstr>Ejemplos</vt:lpstr>
      <vt:lpstr>Bono</vt:lpstr>
      <vt:lpstr>MODELOIPE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José Rojas Rojas (Empresas CMPC)</dc:creator>
  <cp:lastModifiedBy>Francisco José Rojas Rojas (Empresas CMPC)</cp:lastModifiedBy>
  <dcterms:created xsi:type="dcterms:W3CDTF">2022-05-10T21:52:20Z</dcterms:created>
  <dcterms:modified xsi:type="dcterms:W3CDTF">2022-05-13T13:51:57Z</dcterms:modified>
</cp:coreProperties>
</file>