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A7C711FC-6E3B-44CF-851B-A7BA5D0B7BD0}" xr6:coauthVersionLast="45" xr6:coauthVersionMax="45" xr10:uidLastSave="{00000000-0000-0000-0000-000000000000}"/>
  <bookViews>
    <workbookView xWindow="-120" yWindow="-120" windowWidth="20730" windowHeight="11160" activeTab="2" xr2:uid="{53DCA983-4717-4B5F-AF5B-2E5A89C43DB9}"/>
  </bookViews>
  <sheets>
    <sheet name="Lote 1" sheetId="1" r:id="rId1"/>
    <sheet name="Lote 5" sheetId="2" r:id="rId2"/>
    <sheet name="Resumen" sheetId="3" r:id="rId3"/>
  </sheets>
  <externalReferences>
    <externalReference r:id="rId4"/>
  </externalReferences>
  <definedNames>
    <definedName name="Actividad" localSheetId="0">[1]!Tabla11[Actividad]</definedName>
    <definedName name="Actividad" localSheetId="1">[1]!Tabla11[Actividad]</definedName>
    <definedName name="Actividad">[1]!Tabla11[Actividad]</definedName>
    <definedName name="actividades">[1]DatosFijos!$V$2:$V$7</definedName>
    <definedName name="años">[1]DatosFijos!$I$2:$I$5</definedName>
    <definedName name="Campo">Resumen!$C$1:$C$4</definedName>
    <definedName name="fecha">Resumen!$A$1:$A$4</definedName>
    <definedName name="FertilizantesMaiz" localSheetId="1">[1]!Tabla4[Fertilizantes de Maiz]</definedName>
    <definedName name="FertilizantesMaiz">[1]!Tabla4[Fertilizantes de Maiz]</definedName>
    <definedName name="FertilizanteSoja" localSheetId="1">[1]!Tabla3[Fertilizantes_de_Soja]</definedName>
    <definedName name="FertilizanteSoja">[1]!Tabla3[Fertilizantes_de_Soja]</definedName>
    <definedName name="FHFI">[1]DatosFijos!$O$22:$O$26</definedName>
    <definedName name="FHFIS_Maíz">[1]DatosFijos!$O$4:$O$8</definedName>
    <definedName name="FHFIS_Trigo">[1]DatosFijos!$O$50:$O$54</definedName>
    <definedName name="FungicidasMaiz" localSheetId="1">[1]!Tabla8[Fungicidas de Maiz]</definedName>
    <definedName name="FungicidasMaiz">[1]!Tabla8[Fungicidas de Maiz]</definedName>
    <definedName name="FungicidasSoja" localSheetId="1">[1]!Tabla7[Fungicidas_de_Soja ]</definedName>
    <definedName name="FungicidasSoja">[1]!Tabla7[Fungicidas_de_Soja ]</definedName>
    <definedName name="HerbicidasMaiz" localSheetId="1">[1]!Tabla6[Herbicidas de Maiz]</definedName>
    <definedName name="HerbicidasMaiz">[1]!Tabla6[Herbicidas de Maiz]</definedName>
    <definedName name="HerbicidasSoja" localSheetId="1">[1]!Tabla5[Herbicidas_de_soja]</definedName>
    <definedName name="HerbicidasSoja">[1]!Tabla5[Herbicidas_de_soja]</definedName>
    <definedName name="importe">Resumen!#REF!</definedName>
    <definedName name="InsecticidasMaiz" localSheetId="1">[1]!Tabla10[Insecticidas de Maiz]</definedName>
    <definedName name="InsecticidasMaiz">[1]!Tabla10[Insecticidas de Maiz]</definedName>
    <definedName name="InsecticidasSoja" localSheetId="1">[1]!Tabla9[Insecticidas de Soja]</definedName>
    <definedName name="InsecticidasSoja">[1]!Tabla9[Insecticidas de Soja]</definedName>
    <definedName name="Labores">[1]DatosFijos!$G$2:$G$5</definedName>
    <definedName name="PropioContratado">[1]DatosFijos!$K$2:$K$3</definedName>
    <definedName name="VariedadMaiz" localSheetId="1">[1]!Tabla2[Variedades de Maiz]</definedName>
    <definedName name="VariedadMaiz">[1]!Tabla2[Variedades de Maiz]</definedName>
    <definedName name="VariedadSoja" localSheetId="1">[1]!Tabla1[Variedades de Soja]</definedName>
    <definedName name="VariedadSoja">[1]!Tabla1[Variedades de Soja]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3" l="1"/>
  <c r="C22" i="1"/>
  <c r="F22" i="1" s="1"/>
  <c r="C5" i="3" l="1"/>
  <c r="F26" i="2"/>
  <c r="C26" i="2"/>
  <c r="M26" i="2" s="1"/>
  <c r="C25" i="2"/>
  <c r="M25" i="2" s="1"/>
  <c r="C24" i="2"/>
  <c r="C23" i="2"/>
  <c r="F23" i="2" s="1"/>
  <c r="C22" i="2"/>
  <c r="F22" i="2" s="1"/>
  <c r="C21" i="2"/>
  <c r="M21" i="2" s="1"/>
  <c r="C20" i="2"/>
  <c r="M20" i="2" s="1"/>
  <c r="C19" i="2"/>
  <c r="M19" i="2" s="1"/>
  <c r="C18" i="2"/>
  <c r="F18" i="2" s="1"/>
  <c r="C17" i="2"/>
  <c r="M17" i="2" s="1"/>
  <c r="C16" i="2"/>
  <c r="M16" i="2" s="1"/>
  <c r="C15" i="2"/>
  <c r="M15" i="2" s="1"/>
  <c r="C14" i="2"/>
  <c r="F14" i="2" s="1"/>
  <c r="C13" i="2"/>
  <c r="M13" i="2" s="1"/>
  <c r="M12" i="2"/>
  <c r="F12" i="2"/>
  <c r="M11" i="2"/>
  <c r="F11" i="2"/>
  <c r="M10" i="2"/>
  <c r="F10" i="2"/>
  <c r="M9" i="2"/>
  <c r="F9" i="2"/>
  <c r="C27" i="1"/>
  <c r="M27" i="1" s="1"/>
  <c r="C26" i="1"/>
  <c r="M26" i="1" s="1"/>
  <c r="C25" i="1"/>
  <c r="F25" i="1" s="1"/>
  <c r="C24" i="1"/>
  <c r="M25" i="1" s="1"/>
  <c r="C23" i="1"/>
  <c r="C21" i="1"/>
  <c r="M21" i="1" s="1"/>
  <c r="C20" i="1"/>
  <c r="F20" i="1" s="1"/>
  <c r="C19" i="1"/>
  <c r="M19" i="1" s="1"/>
  <c r="C18" i="1"/>
  <c r="F18" i="1" s="1"/>
  <c r="C17" i="1"/>
  <c r="M17" i="1" s="1"/>
  <c r="C16" i="1"/>
  <c r="F16" i="1" s="1"/>
  <c r="C15" i="1"/>
  <c r="M15" i="1" s="1"/>
  <c r="M14" i="1"/>
  <c r="F14" i="1"/>
  <c r="M13" i="1"/>
  <c r="F13" i="1"/>
  <c r="M12" i="1"/>
  <c r="F12" i="1"/>
  <c r="M11" i="1"/>
  <c r="F11" i="1"/>
  <c r="M10" i="1"/>
  <c r="F10" i="1"/>
  <c r="M9" i="1"/>
  <c r="F9" i="1"/>
  <c r="F24" i="2" l="1"/>
  <c r="M22" i="2"/>
  <c r="F13" i="2"/>
  <c r="F15" i="2"/>
  <c r="F17" i="2"/>
  <c r="F19" i="2"/>
  <c r="F21" i="2"/>
  <c r="M23" i="2"/>
  <c r="M24" i="2"/>
  <c r="M14" i="2"/>
  <c r="M27" i="2" s="1"/>
  <c r="M18" i="2"/>
  <c r="M16" i="1"/>
  <c r="M20" i="1"/>
  <c r="M24" i="1"/>
  <c r="M23" i="1"/>
  <c r="F15" i="1"/>
  <c r="F19" i="1"/>
  <c r="F23" i="1"/>
  <c r="F27" i="1"/>
  <c r="F17" i="1"/>
  <c r="F21" i="1"/>
  <c r="F24" i="1"/>
  <c r="F16" i="2"/>
  <c r="F20" i="2"/>
  <c r="F25" i="2"/>
  <c r="M18" i="1"/>
  <c r="M22" i="1"/>
  <c r="M28" i="1" s="1"/>
  <c r="F26" i="1"/>
  <c r="F27" i="2" l="1"/>
  <c r="F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de Windows</author>
  </authors>
  <commentList>
    <comment ref="M8" authorId="0" shapeId="0" xr:uid="{65DA0D9B-EFC7-4432-BC84-D471DE0C551F}">
      <text>
        <r>
          <rPr>
            <b/>
            <sz val="9"/>
            <color indexed="81"/>
            <rFont val="Tahoma"/>
            <family val="2"/>
          </rPr>
          <t>Precio x ha x dosis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de Windows</author>
  </authors>
  <commentList>
    <comment ref="M8" authorId="0" shapeId="0" xr:uid="{8AD82BB3-2532-4FCF-9784-41630EBCEA6C}">
      <text>
        <r>
          <rPr>
            <b/>
            <sz val="9"/>
            <color indexed="81"/>
            <rFont val="Tahoma"/>
            <family val="2"/>
          </rPr>
          <t>Precio x ha x dosis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 de Windows</author>
  </authors>
  <commentList>
    <comment ref="A2" authorId="0" shapeId="0" xr:uid="{47B07EB3-AF7D-4571-9359-0FC946EE5A04}">
      <text>
        <r>
          <rPr>
            <sz val="9"/>
            <color indexed="81"/>
            <rFont val="Tahoma"/>
            <family val="2"/>
          </rPr>
          <t>Cargar las fechas en las celdas A12 (Fecha Desde) y A13 (Fecha Hasta) para observar el RESUMEN</t>
        </r>
      </text>
    </comment>
    <comment ref="B3" authorId="0" shapeId="0" xr:uid="{FBB08D5A-711D-43ED-9F6D-79AB9617F248}">
      <text>
        <r>
          <rPr>
            <sz val="9"/>
            <color indexed="81"/>
            <rFont val="Tahoma"/>
            <family val="2"/>
          </rPr>
          <t>Elegir la Labor desde la Lista desplegable</t>
        </r>
      </text>
    </comment>
  </commentList>
</comments>
</file>

<file path=xl/sharedStrings.xml><?xml version="1.0" encoding="utf-8"?>
<sst xmlns="http://schemas.openxmlformats.org/spreadsheetml/2006/main" count="136" uniqueCount="49">
  <si>
    <t>Año:</t>
  </si>
  <si>
    <t>Variedad1</t>
  </si>
  <si>
    <t>Pioneer 18Y15</t>
  </si>
  <si>
    <t>Humedad:</t>
  </si>
  <si>
    <t>volver</t>
  </si>
  <si>
    <t>Actividad:</t>
  </si>
  <si>
    <t>Maíz</t>
  </si>
  <si>
    <t>Variedad2</t>
  </si>
  <si>
    <t>Pioneer 2005</t>
  </si>
  <si>
    <t>Rinde:</t>
  </si>
  <si>
    <t>Variedad3</t>
  </si>
  <si>
    <t>Nex 22.6</t>
  </si>
  <si>
    <t>Antesesor:</t>
  </si>
  <si>
    <t>Trigo</t>
  </si>
  <si>
    <t>Lote:</t>
  </si>
  <si>
    <t>LLuvias</t>
  </si>
  <si>
    <t>Sup. Ha.</t>
  </si>
  <si>
    <t>Fecha</t>
  </si>
  <si>
    <t>Labores</t>
  </si>
  <si>
    <t>Sup. Ha. x Labor</t>
  </si>
  <si>
    <t>Pro./Con.</t>
  </si>
  <si>
    <t>$ /Ha.</t>
  </si>
  <si>
    <t>Total</t>
  </si>
  <si>
    <t>Tipo Insumo</t>
  </si>
  <si>
    <t>Insumos</t>
  </si>
  <si>
    <t>Dosis</t>
  </si>
  <si>
    <t>$/Unidad</t>
  </si>
  <si>
    <t>$/Ha.</t>
  </si>
  <si>
    <t>Fumigación</t>
  </si>
  <si>
    <t>Contratado</t>
  </si>
  <si>
    <t>Herbicidas_de_Maíz</t>
  </si>
  <si>
    <t>Panzer Gold</t>
  </si>
  <si>
    <t>Fertilización</t>
  </si>
  <si>
    <t>Propio</t>
  </si>
  <si>
    <t>2,4-D</t>
  </si>
  <si>
    <t>Siembra</t>
  </si>
  <si>
    <t>Atrazina</t>
  </si>
  <si>
    <t>Dicamba</t>
  </si>
  <si>
    <t>Fertilizantes_de_Maíz</t>
  </si>
  <si>
    <t>Yeso (sulfato de calcio)</t>
  </si>
  <si>
    <t>Semillas</t>
  </si>
  <si>
    <t>Urea</t>
  </si>
  <si>
    <t>MAP (fosfato monoamonico)</t>
  </si>
  <si>
    <t>Dual Gold (metaloclor)</t>
  </si>
  <si>
    <t>Insecticidas_de_Maíz</t>
  </si>
  <si>
    <t>Archer Plus</t>
  </si>
  <si>
    <t>Variedad</t>
  </si>
  <si>
    <t>L 1</t>
  </si>
  <si>
    <t>L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</si>
</sst>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dd\-mm"/>
    <numFmt numFmtId="165" formatCode="_ &quot;$&quot;\ * #,##0.00_ ;_ &quot;$&quot;\ * \-#,##0.00_ ;_ &quot;$&quot;\ * &quot;-&quot;??_ ;_ @_ "/>
    <numFmt numFmtId="166" formatCode="_(&quot;$&quot;* #,##0.00_);_(&quot;$&quot;* \(#,##0.00\);_(&quot;$&quot;* &quot;-&quot;??_);_(@_)"/>
    <numFmt numFmtId="167" formatCode="_-[$$-2C0A]\ * #,##0.00_-;\-[$$-2C0A]\ * #,##0.00_-;_-[$$-2C0A]\ * &quot;-&quot;??_-;_-@_-"/>
    <numFmt numFmtId="168" formatCode="0.00\ \l\t"/>
    <numFmt numFmtId="169" formatCode="0.000\ &quot;Tn.&quot;"/>
    <numFmt numFmtId="170" formatCode="0\ &quot;bls&quot;"/>
    <numFmt numFmtId="171" formatCode="dd/mm/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name val="Arial Nova Light"/>
      <family val="2"/>
    </font>
    <font>
      <b/>
      <sz val="11"/>
      <color indexed="39"/>
      <name val="Arial Nova Light"/>
      <family val="2"/>
    </font>
    <font>
      <b/>
      <sz val="11"/>
      <color rgb="FFFF0000"/>
      <name val="Arial Nova Light"/>
      <family val="2"/>
    </font>
    <font>
      <sz val="11"/>
      <name val="Arial Nova Light"/>
      <family val="2"/>
    </font>
    <font>
      <sz val="11"/>
      <color theme="1"/>
      <name val="Arial Nova Light"/>
      <family val="2"/>
    </font>
    <font>
      <u/>
      <sz val="11"/>
      <color theme="10"/>
      <name val="Arial Nova Light"/>
      <family val="2"/>
    </font>
    <font>
      <b/>
      <sz val="11"/>
      <color indexed="10"/>
      <name val="Arial Nova Light"/>
      <family val="2"/>
    </font>
    <font>
      <b/>
      <sz val="9"/>
      <color indexed="81"/>
      <name val="Tahoma"/>
      <family val="2"/>
    </font>
    <font>
      <b/>
      <sz val="10"/>
      <color theme="1"/>
      <name val="Arial Nova Light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1"/>
      <color theme="1"/>
      <name val="Arial Nova Light"/>
      <family val="2"/>
    </font>
    <font>
      <b/>
      <u/>
      <sz val="14"/>
      <color theme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5" fillId="2" borderId="0" xfId="3" quotePrefix="1" applyFont="1" applyFill="1" applyAlignment="1" applyProtection="1">
      <alignment horizontal="right" vertical="center"/>
      <protection locked="0"/>
    </xf>
    <xf numFmtId="16" fontId="6" fillId="2" borderId="0" xfId="4" applyNumberFormat="1" applyFont="1" applyFill="1" applyAlignment="1" applyProtection="1">
      <alignment horizontal="center" vertical="center"/>
      <protection locked="0"/>
    </xf>
    <xf numFmtId="0" fontId="5" fillId="2" borderId="0" xfId="3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8" fillId="2" borderId="0" xfId="3" applyFont="1" applyFill="1" applyAlignment="1" applyProtection="1">
      <alignment horizontal="center" vertical="center"/>
      <protection locked="0"/>
    </xf>
    <xf numFmtId="0" fontId="5" fillId="3" borderId="0" xfId="3" quotePrefix="1" applyFont="1" applyFill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0" fontId="5" fillId="2" borderId="0" xfId="3" applyFont="1" applyFill="1" applyAlignment="1" applyProtection="1">
      <alignment horizontal="right" vertical="center"/>
      <protection locked="0"/>
    </xf>
    <xf numFmtId="0" fontId="11" fillId="2" borderId="0" xfId="3" applyFont="1" applyFill="1" applyAlignment="1" applyProtection="1">
      <alignment horizontal="center" vertical="center"/>
      <protection locked="0"/>
    </xf>
    <xf numFmtId="0" fontId="6" fillId="2" borderId="0" xfId="3" applyFont="1" applyFill="1" applyAlignment="1" applyProtection="1">
      <alignment horizontal="center" vertical="center"/>
      <protection locked="0"/>
    </xf>
    <xf numFmtId="0" fontId="7" fillId="3" borderId="0" xfId="3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8" fillId="0" borderId="0" xfId="5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8" fillId="0" borderId="0" xfId="5" applyFont="1" applyAlignment="1" applyProtection="1">
      <alignment horizontal="center" vertical="center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center" vertical="center" wrapText="1"/>
      <protection locked="0"/>
    </xf>
    <xf numFmtId="164" fontId="8" fillId="0" borderId="0" xfId="3" applyNumberFormat="1" applyFont="1" applyAlignment="1" applyProtection="1">
      <alignment horizontal="center" vertical="center"/>
      <protection locked="0"/>
    </xf>
    <xf numFmtId="0" fontId="8" fillId="0" borderId="0" xfId="3" applyFont="1" applyAlignment="1" applyProtection="1">
      <alignment horizontal="center" vertical="center"/>
      <protection locked="0"/>
    </xf>
    <xf numFmtId="166" fontId="8" fillId="0" borderId="0" xfId="1" applyNumberFormat="1" applyFont="1" applyFill="1" applyBorder="1" applyAlignment="1" applyProtection="1">
      <alignment horizontal="center" vertical="center"/>
      <protection locked="0"/>
    </xf>
    <xf numFmtId="167" fontId="8" fillId="0" borderId="0" xfId="1" applyNumberFormat="1" applyFont="1" applyFill="1" applyBorder="1" applyAlignment="1" applyProtection="1">
      <alignment horizontal="center" vertical="center"/>
    </xf>
    <xf numFmtId="168" fontId="8" fillId="0" borderId="0" xfId="3" applyNumberFormat="1" applyFont="1" applyAlignment="1" applyProtection="1">
      <alignment horizontal="center" vertical="center"/>
      <protection locked="0"/>
    </xf>
    <xf numFmtId="167" fontId="9" fillId="0" borderId="0" xfId="0" applyNumberFormat="1" applyFont="1" applyAlignment="1">
      <alignment vertical="center"/>
    </xf>
    <xf numFmtId="166" fontId="8" fillId="0" borderId="0" xfId="1" applyNumberFormat="1" applyFont="1" applyFill="1" applyAlignment="1" applyProtection="1">
      <alignment horizontal="center" vertical="center"/>
      <protection locked="0"/>
    </xf>
    <xf numFmtId="167" fontId="8" fillId="0" borderId="0" xfId="1" applyNumberFormat="1" applyFont="1" applyFill="1" applyAlignment="1" applyProtection="1">
      <alignment horizontal="center" vertical="center"/>
    </xf>
    <xf numFmtId="167" fontId="8" fillId="0" borderId="0" xfId="5" applyNumberFormat="1" applyFont="1" applyAlignment="1">
      <alignment horizontal="center" vertical="center"/>
    </xf>
    <xf numFmtId="164" fontId="8" fillId="0" borderId="0" xfId="5" applyNumberFormat="1" applyFont="1" applyAlignment="1" applyProtection="1">
      <alignment horizontal="center" vertical="center"/>
      <protection locked="0"/>
    </xf>
    <xf numFmtId="0" fontId="8" fillId="3" borderId="0" xfId="3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5" fillId="4" borderId="0" xfId="3" quotePrefix="1" applyFont="1" applyFill="1" applyAlignment="1" applyProtection="1">
      <alignment horizontal="right" vertical="center"/>
      <protection locked="0"/>
    </xf>
    <xf numFmtId="16" fontId="6" fillId="4" borderId="0" xfId="4" applyNumberFormat="1" applyFont="1" applyFill="1" applyAlignment="1" applyProtection="1">
      <alignment horizontal="center" vertical="center"/>
      <protection locked="0"/>
    </xf>
    <xf numFmtId="0" fontId="5" fillId="4" borderId="0" xfId="3" applyFont="1" applyFill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8" fillId="4" borderId="0" xfId="3" applyFont="1" applyFill="1" applyAlignment="1" applyProtection="1">
      <alignment horizontal="center" vertical="center"/>
      <protection locked="0"/>
    </xf>
    <xf numFmtId="0" fontId="5" fillId="4" borderId="0" xfId="3" applyFont="1" applyFill="1" applyAlignment="1" applyProtection="1">
      <alignment horizontal="right" vertical="center"/>
      <protection locked="0"/>
    </xf>
    <xf numFmtId="0" fontId="11" fillId="4" borderId="0" xfId="3" applyFont="1" applyFill="1" applyAlignment="1" applyProtection="1">
      <alignment horizontal="center" vertical="center"/>
      <protection locked="0"/>
    </xf>
    <xf numFmtId="0" fontId="6" fillId="4" borderId="0" xfId="3" applyFont="1" applyFill="1" applyAlignment="1" applyProtection="1">
      <alignment horizontal="center" vertical="center"/>
      <protection locked="0"/>
    </xf>
    <xf numFmtId="0" fontId="6" fillId="4" borderId="0" xfId="3" applyFont="1" applyFill="1" applyAlignment="1">
      <alignment horizontal="center" vertical="center"/>
    </xf>
    <xf numFmtId="166" fontId="11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7" fillId="5" borderId="0" xfId="2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171" fontId="19" fillId="4" borderId="0" xfId="0" applyNumberFormat="1" applyFont="1" applyFill="1" applyAlignment="1" applyProtection="1">
      <alignment horizontal="center" vertical="center"/>
      <protection locked="0"/>
    </xf>
    <xf numFmtId="0" fontId="13" fillId="4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6" borderId="0" xfId="0" applyFill="1"/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center" vertical="center"/>
    </xf>
    <xf numFmtId="168" fontId="8" fillId="7" borderId="0" xfId="3" applyNumberFormat="1" applyFont="1" applyFill="1" applyAlignment="1" applyProtection="1">
      <alignment horizontal="center" vertical="center"/>
      <protection locked="0"/>
    </xf>
    <xf numFmtId="169" fontId="8" fillId="7" borderId="0" xfId="3" applyNumberFormat="1" applyFont="1" applyFill="1" applyAlignment="1" applyProtection="1">
      <alignment horizontal="center" vertical="center"/>
      <protection locked="0"/>
    </xf>
    <xf numFmtId="170" fontId="8" fillId="7" borderId="0" xfId="3" applyNumberFormat="1" applyFont="1" applyFill="1" applyAlignment="1" applyProtection="1">
      <alignment horizontal="center" vertical="center"/>
      <protection locked="0"/>
    </xf>
    <xf numFmtId="0" fontId="8" fillId="7" borderId="0" xfId="3" applyFont="1" applyFill="1" applyAlignment="1" applyProtection="1">
      <alignment horizontal="center" vertical="center"/>
      <protection locked="0"/>
    </xf>
    <xf numFmtId="0" fontId="8" fillId="7" borderId="0" xfId="0" applyFont="1" applyFill="1" applyAlignment="1" applyProtection="1">
      <alignment horizontal="center" vertical="center"/>
      <protection locked="0"/>
    </xf>
    <xf numFmtId="0" fontId="8" fillId="7" borderId="0" xfId="5" applyFont="1" applyFill="1" applyAlignment="1" applyProtection="1">
      <alignment horizontal="center" vertical="center"/>
      <protection locked="0"/>
    </xf>
    <xf numFmtId="164" fontId="8" fillId="7" borderId="0" xfId="3" applyNumberFormat="1" applyFont="1" applyFill="1" applyAlignment="1" applyProtection="1">
      <alignment horizontal="center" vertical="center"/>
      <protection locked="0"/>
    </xf>
  </cellXfs>
  <cellStyles count="6">
    <cellStyle name="Hipervínculo" xfId="2" builtinId="8"/>
    <cellStyle name="Moneda" xfId="1" builtinId="4"/>
    <cellStyle name="Normal" xfId="0" builtinId="0"/>
    <cellStyle name="Normal_lote 1" xfId="4" xr:uid="{2CF5825E-50DD-4697-AB3C-A1C408114787}"/>
    <cellStyle name="Normal_lote 3" xfId="5" xr:uid="{2A73D65C-DFF3-4E5F-ACE9-CC84138C021F}"/>
    <cellStyle name="Normal_lote 8" xfId="3" xr:uid="{E28B4054-3BEA-4DB6-A9BC-9A408EFB1E4E}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8" formatCode="0.00\ \l\t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numFmt numFmtId="167" formatCode="_-[$$-2C0A]\ * #,##0.00_-;\-[$$-2C0A]\ * #,##0.00_-;_-[$$-2C0A]\ * &quot;-&quot;??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7" formatCode="_-[$$-2C0A]\ * #,##0.00_-;\-[$$-2C0A]\ * #,##0.00_-;_-[$$-2C0A]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fill>
        <patternFill patternType="none">
          <fgColor rgb="FF000000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7" formatCode="_-[$$-2C0A]\ * #,##0.00_-;\-[$$-2C0A]\ * #,##0.00_-;_-[$$-2C0A]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alignment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fill>
        <patternFill patternType="none">
          <fgColor rgb="FF000000"/>
          <bgColor auto="1"/>
        </patternFill>
      </fill>
      <alignment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7" formatCode="_-[$$-2C0A]\ * #,##0.00_-;\-[$$-2C0A]\ * #,##0.00_-;_-[$$-2C0A]\ * &quot;-&quot;??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7" formatCode="_-[$$-2C0A]\ * #,##0.00_-;\-[$$-2C0A]\ * #,##0.00_-;_-[$$-2C0A]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8" formatCode="0.00\ \l\t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6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7" formatCode="_-[$$-2C0A]\ * #,##0.00_-;\-[$$-2C0A]\ * #,##0.00_-;_-[$$-2C0A]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numFmt numFmtId="164" formatCode="dd\-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alignment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Arial Nova Light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ova Light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190500</xdr:rowOff>
    </xdr:from>
    <xdr:to>
      <xdr:col>10</xdr:col>
      <xdr:colOff>657225</xdr:colOff>
      <xdr:row>15</xdr:row>
      <xdr:rowOff>180975</xdr:rowOff>
    </xdr:to>
    <xdr:sp macro="" textlink="">
      <xdr:nvSpPr>
        <xdr:cNvPr id="2" name="Flecha: hacia la izquierda 1">
          <a:extLst>
            <a:ext uri="{FF2B5EF4-FFF2-40B4-BE49-F238E27FC236}">
              <a16:creationId xmlns:a16="http://schemas.microsoft.com/office/drawing/2014/main" id="{B53119C9-D42E-4CF6-B7FF-91DCCEBFF9F1}"/>
            </a:ext>
          </a:extLst>
        </xdr:cNvPr>
        <xdr:cNvSpPr/>
      </xdr:nvSpPr>
      <xdr:spPr>
        <a:xfrm>
          <a:off x="4295775" y="381000"/>
          <a:ext cx="4629150" cy="28956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AR" sz="1200"/>
            <a:t>Necesito que</a:t>
          </a:r>
          <a:r>
            <a:rPr lang="es-AR" sz="1200" baseline="0"/>
            <a:t> me traiga en la celda C5 la suma de la multiplicaion de la dosis * las Sup.Ha. x Labor, estan marcadoas de otro color (Hoja Lote1) siempre y cuando se haya utilizado para Fumigar 2,4-D. Lo mismo si se utilizo Panzer Gold.</a:t>
          </a:r>
        </a:p>
        <a:p>
          <a:pPr algn="l"/>
          <a:r>
            <a:rPr lang="es-AR" sz="1200" baseline="0"/>
            <a:t>Lo mismo para el Lote 5 (Teniendo en cuenta la Hoja de Lote 5)</a:t>
          </a:r>
          <a:endParaRPr lang="es-AR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ol%20de%20Lotes%20-%20Fo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DetalleLotes"/>
      <sheetName val="DatosFijos"/>
      <sheetName val="ListasDesplegables"/>
      <sheetName val="Lote 1"/>
      <sheetName val="Lote 5"/>
      <sheetName val="Lote 8"/>
      <sheetName val="Lote 12"/>
      <sheetName val="Lote 16"/>
      <sheetName val="Lote 3 S"/>
      <sheetName val="Lote 6A S"/>
      <sheetName val="Lote 7 S"/>
      <sheetName val="Lote 9 S"/>
      <sheetName val="Lote 19 S"/>
      <sheetName val="Lote 3"/>
      <sheetName val="Lote 6 A"/>
      <sheetName val="Lote 7"/>
      <sheetName val="Lote 9"/>
      <sheetName val="Lote 19"/>
      <sheetName val="Lote 2"/>
      <sheetName val="Lote 6 B"/>
      <sheetName val="Lote 10"/>
      <sheetName val="Lote 11"/>
      <sheetName val="Lote 15"/>
      <sheetName val="Lote 17"/>
      <sheetName val="Lote 20"/>
      <sheetName val="Lote 6"/>
      <sheetName val="Lote 4"/>
      <sheetName val="Lote 14"/>
      <sheetName val="Lote 13"/>
      <sheetName val="Lote 18"/>
      <sheetName val="Resumen"/>
      <sheetName val="ALMACEN"/>
      <sheetName val="Control de Lotes - Foro"/>
    </sheetNames>
    <sheetDataSet>
      <sheetData sheetId="0"/>
      <sheetData sheetId="1">
        <row r="1">
          <cell r="A1" t="str">
            <v>DETALLE DE LOTES</v>
          </cell>
        </row>
      </sheetData>
      <sheetData sheetId="2">
        <row r="2">
          <cell r="G2" t="str">
            <v>Cosecha</v>
          </cell>
          <cell r="I2" t="str">
            <v>2018 - 2019</v>
          </cell>
          <cell r="K2" t="str">
            <v>Propio</v>
          </cell>
          <cell r="V2" t="str">
            <v>Avena</v>
          </cell>
        </row>
        <row r="3">
          <cell r="G3" t="str">
            <v>Fertilización</v>
          </cell>
          <cell r="I3" t="str">
            <v>2019 - 2020</v>
          </cell>
          <cell r="K3" t="str">
            <v>Contratado</v>
          </cell>
          <cell r="V3" t="str">
            <v>Cebada</v>
          </cell>
        </row>
        <row r="4">
          <cell r="G4" t="str">
            <v>Fumigación</v>
          </cell>
          <cell r="I4" t="str">
            <v>2020 - 2021</v>
          </cell>
          <cell r="O4" t="str">
            <v>Fertilizantes_de_Maíz</v>
          </cell>
          <cell r="V4" t="str">
            <v>Maíz</v>
          </cell>
        </row>
        <row r="5">
          <cell r="G5" t="str">
            <v>Siembra</v>
          </cell>
          <cell r="I5" t="str">
            <v>2021 - 2022</v>
          </cell>
          <cell r="O5" t="str">
            <v>Herbicidas_de_Maíz</v>
          </cell>
          <cell r="V5" t="str">
            <v>Soja</v>
          </cell>
        </row>
        <row r="6">
          <cell r="O6" t="str">
            <v>Fungicidas_de_Maíz</v>
          </cell>
          <cell r="V6" t="str">
            <v>Soja_2º</v>
          </cell>
        </row>
        <row r="7">
          <cell r="O7" t="str">
            <v>Insecticidas_de_Maíz</v>
          </cell>
          <cell r="V7" t="str">
            <v>Trigo</v>
          </cell>
        </row>
        <row r="8">
          <cell r="O8" t="str">
            <v>Semillas</v>
          </cell>
        </row>
        <row r="22">
          <cell r="O22" t="str">
            <v>Fertilizantes_de_Soja</v>
          </cell>
        </row>
        <row r="23">
          <cell r="O23" t="str">
            <v>Herbicidas_de_Soja</v>
          </cell>
        </row>
        <row r="24">
          <cell r="O24" t="str">
            <v>Fungicidas_de_Soja</v>
          </cell>
        </row>
        <row r="25">
          <cell r="O25" t="str">
            <v>Insecticidas_de_Soja</v>
          </cell>
        </row>
        <row r="26">
          <cell r="O26" t="str">
            <v>Semillas</v>
          </cell>
        </row>
        <row r="50">
          <cell r="O50" t="str">
            <v>Fertilizantes_de_Trigo</v>
          </cell>
        </row>
        <row r="51">
          <cell r="O51" t="str">
            <v>Herbicidas_de_Trigo</v>
          </cell>
        </row>
        <row r="52">
          <cell r="O52" t="str">
            <v>Fungicidas_de_Trigo</v>
          </cell>
        </row>
        <row r="53">
          <cell r="O53" t="str">
            <v>Insecticidas_de_Trigo</v>
          </cell>
        </row>
        <row r="54">
          <cell r="O54" t="str">
            <v>Semillas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0ED69A-3E17-4CDF-A4DE-0DE38BC280FE}" name="Lote1L" displayName="Lote1L" ref="A8:F28" totalsRowCount="1" headerRowDxfId="59" dataDxfId="58" totalsRowDxfId="57" headerRowCellStyle="Normal_lote 8">
  <autoFilter ref="A8:F27" xr:uid="{00000000-0009-0000-0100-00000E000000}"/>
  <sortState ref="A9:F23">
    <sortCondition ref="C8:C23"/>
  </sortState>
  <tableColumns count="6">
    <tableColumn id="1" xr3:uid="{5B290423-E93B-411F-8141-DCA66B17D592}" name="Fecha" totalsRowLabel="Total" dataDxfId="56" totalsRowDxfId="55" dataCellStyle="Normal_lote 8"/>
    <tableColumn id="2" xr3:uid="{D1704FDD-643D-4747-9944-4A7E068B4242}" name="Labores" dataDxfId="8" totalsRowDxfId="54" dataCellStyle="Normal_lote 8"/>
    <tableColumn id="3" xr3:uid="{2078780F-CF7C-4B5C-B60E-D602998F9A12}" name="Sup. Ha. x Labor" dataDxfId="6" totalsRowDxfId="53" dataCellStyle="Normal_lote 8">
      <calculatedColumnFormula>IF(Lote1L[[#This Row],[Labores]]&lt;&gt;"","Sup.?",0)</calculatedColumnFormula>
    </tableColumn>
    <tableColumn id="5" xr3:uid="{0866FE91-4C01-42E5-A02A-923A79CFB63F}" name="Pro./Con." dataDxfId="7" totalsRowDxfId="52" dataCellStyle="Normal_lote 8"/>
    <tableColumn id="6" xr3:uid="{EDFE7202-8CE9-423F-BDD3-39AE5A4C2F1B}" name="$ /Ha." dataDxfId="9" totalsRowDxfId="10" dataCellStyle="Moneda"/>
    <tableColumn id="7" xr3:uid="{60058A65-1FBA-4937-ADA2-30671230E017}" name="Total" totalsRowFunction="sum" dataDxfId="51" totalsRowDxfId="50" dataCellStyle="Moneda">
      <calculatedColumnFormula>(E9*C9)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2B2358-ADD0-4C46-A994-91928A289110}" name="Lote1I" displayName="Lote1I" ref="H8:M28" totalsRowCount="1" headerRowDxfId="49" dataDxfId="48" totalsRowDxfId="47" headerRowCellStyle="Normal_lote 8">
  <autoFilter ref="H8:M27" xr:uid="{00000000-0009-0000-0100-000010000000}"/>
  <tableColumns count="6">
    <tableColumn id="1" xr3:uid="{775B22E1-1790-4251-B7C8-ADE91EBC1274}" name="Fecha" totalsRowLabel="Total" dataDxfId="46" totalsRowDxfId="45" dataCellStyle="Normal_lote 3"/>
    <tableColumn id="6" xr3:uid="{5FE22469-B08A-407C-8E2E-ED93B17B6534}" name="Tipo Insumo" dataDxfId="44" totalsRowDxfId="43" dataCellStyle="Normal_lote 3"/>
    <tableColumn id="2" xr3:uid="{919CF980-6E4F-4946-BCA9-76040BE70876}" name="Insumos" dataDxfId="42" totalsRowDxfId="41" dataCellStyle="Normal_lote 8"/>
    <tableColumn id="3" xr3:uid="{13283E64-C035-452D-AEB8-F70999B82BCD}" name="Dosis" dataDxfId="40" totalsRowDxfId="39" dataCellStyle="Normal_lote 8"/>
    <tableColumn id="4" xr3:uid="{EAE38BCA-C91B-4447-BC1B-AE1475B29531}" name="$/Unidad" dataDxfId="38" totalsRowDxfId="37" dataCellStyle="Normal_lote 3"/>
    <tableColumn id="5" xr3:uid="{3F455435-B24F-4A84-8F6A-4845070776F2}" name="$/Ha." totalsRowFunction="sum" dataDxfId="36" totalsRowDxfId="35" dataCellStyle="Normal_lote 3">
      <calculatedColumnFormula>L9*K9*Lote1L[[#This Row],[Sup. Ha. x Labor]]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625E96-887E-4D34-B062-F35DFD605830}" name="Lote5L" displayName="Lote5L" ref="A8:F27" totalsRowCount="1" headerRowDxfId="34" dataDxfId="33" totalsRowDxfId="32" headerRowCellStyle="Normal_lote 8">
  <autoFilter ref="A8:F26" xr:uid="{00000000-0009-0000-0100-000011000000}"/>
  <tableColumns count="6">
    <tableColumn id="1" xr3:uid="{EC8698F4-3246-4DAC-BFBF-67FF2ECEE149}" name="Fecha" totalsRowLabel="Total" dataDxfId="31" totalsRowDxfId="30" dataCellStyle="Normal_lote 8"/>
    <tableColumn id="2" xr3:uid="{7DAB8FA9-1D48-4A43-B547-0C106AC054D4}" name="Labores" dataDxfId="2" totalsRowDxfId="29" dataCellStyle="Normal_lote 8"/>
    <tableColumn id="3" xr3:uid="{260583B3-C7D8-428A-BF90-8DB91205AE92}" name="Sup. Ha. x Labor" dataDxfId="0" totalsRowDxfId="28" dataCellStyle="Normal_lote 8"/>
    <tableColumn id="5" xr3:uid="{2BB9C585-94F4-42F8-BF4D-B70BAC6982D7}" name="Pro./Con." dataDxfId="1" totalsRowDxfId="27" dataCellStyle="Normal_lote 8"/>
    <tableColumn id="6" xr3:uid="{9DDCED80-6E73-43E7-B2F2-5C9BD2F0AC7A}" name="$ /Ha." dataDxfId="26" totalsRowDxfId="25" dataCellStyle="Moneda"/>
    <tableColumn id="7" xr3:uid="{04B91CE6-FD88-458F-805B-0DD039A5EFC6}" name="Total" totalsRowFunction="sum" dataDxfId="24" totalsRowDxfId="23" dataCellStyle="Moneda">
      <calculatedColumnFormula>(E9*C9)</calculatedColumnFormula>
    </tableColumn>
  </tableColumns>
  <tableStyleInfo name="TableStyleMedium2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CDD3E69-EFAC-44D9-9980-4D985FDD0681}" name="Lote5I" displayName="Lote5I" ref="H8:M27" totalsRowCount="1" headerRowDxfId="22" dataDxfId="21" totalsRowDxfId="20" headerRowCellStyle="Normal_lote 8">
  <autoFilter ref="H8:M26" xr:uid="{00000000-0009-0000-0100-000012000000}"/>
  <tableColumns count="6">
    <tableColumn id="1" xr3:uid="{2E208C5E-E663-4618-BB23-3B1271568F6E}" name="Fecha" totalsRowLabel="Total" dataDxfId="19" totalsRowDxfId="16" dataCellStyle="Normal_lote 3"/>
    <tableColumn id="6" xr3:uid="{6FFB14DE-0CCD-460F-AB2F-CD78A2D7255D}" name="Tipo Insumo" dataDxfId="18" totalsRowDxfId="15" dataCellStyle="Normal_lote 8"/>
    <tableColumn id="2" xr3:uid="{43906F29-4972-4D88-84EC-7726353D5399}" name="Insumos" dataDxfId="5" totalsRowDxfId="14" dataCellStyle="Normal_lote 3"/>
    <tableColumn id="3" xr3:uid="{9080FDEE-06F4-4B2A-9E00-35134D2A8EB4}" name="Dosis" dataDxfId="3" totalsRowDxfId="13" dataCellStyle="Normal_lote 8"/>
    <tableColumn id="4" xr3:uid="{F4C1B670-A51B-4723-A1F0-51EDEE4E2738}" name="$/Unidad" dataDxfId="4" totalsRowDxfId="12" dataCellStyle="Normal_lote 3"/>
    <tableColumn id="5" xr3:uid="{60F893CA-9447-41B2-BB50-6FDD74703C34}" name="$/Ha." totalsRowFunction="sum" dataDxfId="17" totalsRowDxfId="11" dataCellStyle="Normal_lote 3">
      <calculatedColumnFormula>L9*K9*Lote5L[[#This Row],[Sup. Ha. x Labor]]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4B648-33C9-4AB1-AAA2-8349015B9284}">
  <dimension ref="A1:O98"/>
  <sheetViews>
    <sheetView showGridLines="0" zoomScale="80" zoomScaleNormal="80" workbookViewId="0">
      <selection activeCell="J12" sqref="J12"/>
    </sheetView>
  </sheetViews>
  <sheetFormatPr baseColWidth="10" defaultRowHeight="14.25" x14ac:dyDescent="0.25"/>
  <cols>
    <col min="1" max="1" width="14.85546875" style="7" customWidth="1"/>
    <col min="2" max="2" width="15.42578125" style="35" customWidth="1"/>
    <col min="3" max="3" width="16.7109375" style="35" customWidth="1"/>
    <col min="4" max="4" width="15.5703125" style="7" bestFit="1" customWidth="1"/>
    <col min="5" max="5" width="19.7109375" style="7" customWidth="1"/>
    <col min="6" max="6" width="17.42578125" style="7" bestFit="1" customWidth="1"/>
    <col min="7" max="7" width="4.140625" style="7" customWidth="1"/>
    <col min="8" max="8" width="14.85546875" style="7" customWidth="1"/>
    <col min="9" max="9" width="26" style="7" customWidth="1"/>
    <col min="10" max="10" width="29.42578125" style="7" bestFit="1" customWidth="1"/>
    <col min="11" max="11" width="20" style="7" customWidth="1"/>
    <col min="12" max="12" width="15.5703125" style="7" bestFit="1" customWidth="1"/>
    <col min="13" max="13" width="17.85546875" style="7" customWidth="1"/>
    <col min="14" max="14" width="11.42578125" style="7"/>
    <col min="15" max="15" width="14.85546875" style="7" customWidth="1"/>
    <col min="16" max="16384" width="11.42578125" style="7"/>
  </cols>
  <sheetData>
    <row r="1" spans="1:15" x14ac:dyDescent="0.25">
      <c r="A1" s="1" t="s">
        <v>0</v>
      </c>
      <c r="B1" s="2"/>
      <c r="C1" s="2"/>
      <c r="D1" s="3" t="s">
        <v>1</v>
      </c>
      <c r="E1" s="4"/>
      <c r="F1" s="5"/>
      <c r="G1" s="6"/>
      <c r="H1" s="6" t="s">
        <v>3</v>
      </c>
      <c r="I1" s="6"/>
      <c r="L1" s="8" t="s">
        <v>4</v>
      </c>
    </row>
    <row r="2" spans="1:15" x14ac:dyDescent="0.25">
      <c r="A2" s="9" t="s">
        <v>5</v>
      </c>
      <c r="B2" s="10" t="s">
        <v>6</v>
      </c>
      <c r="C2" s="10"/>
      <c r="D2" s="3" t="s">
        <v>7</v>
      </c>
      <c r="E2" s="4"/>
      <c r="F2" s="11"/>
      <c r="G2" s="6"/>
      <c r="H2" s="6" t="s">
        <v>9</v>
      </c>
      <c r="I2" s="6"/>
    </row>
    <row r="3" spans="1:15" x14ac:dyDescent="0.25">
      <c r="A3" s="9" t="s">
        <v>5</v>
      </c>
      <c r="B3" s="10"/>
      <c r="C3" s="10"/>
      <c r="D3" s="3" t="s">
        <v>10</v>
      </c>
      <c r="E3" s="4"/>
      <c r="F3" s="11"/>
      <c r="G3" s="6"/>
      <c r="H3" s="6" t="s">
        <v>12</v>
      </c>
      <c r="I3" s="12" t="s">
        <v>13</v>
      </c>
    </row>
    <row r="4" spans="1:15" x14ac:dyDescent="0.25">
      <c r="A4" s="9" t="s">
        <v>14</v>
      </c>
      <c r="B4" s="11">
        <v>1</v>
      </c>
      <c r="C4" s="11"/>
      <c r="D4" s="13"/>
      <c r="E4" s="13"/>
      <c r="F4" s="5"/>
      <c r="G4" s="6"/>
      <c r="H4" s="6" t="s">
        <v>15</v>
      </c>
      <c r="N4" s="14"/>
      <c r="O4" s="15"/>
    </row>
    <row r="5" spans="1:15" x14ac:dyDescent="0.25">
      <c r="A5" s="9" t="s">
        <v>16</v>
      </c>
      <c r="B5" s="16"/>
      <c r="C5" s="11"/>
      <c r="D5" s="5"/>
      <c r="E5" s="5"/>
      <c r="F5" s="5"/>
      <c r="G5" s="6"/>
      <c r="I5" s="6"/>
      <c r="J5" s="17"/>
      <c r="O5" s="18"/>
    </row>
    <row r="6" spans="1:15" x14ac:dyDescent="0.25">
      <c r="B6" s="7"/>
      <c r="C6" s="7"/>
      <c r="G6" s="6"/>
      <c r="H6" s="6"/>
      <c r="I6" s="6"/>
      <c r="O6" s="18"/>
    </row>
    <row r="7" spans="1:15" x14ac:dyDescent="0.25">
      <c r="B7" s="7"/>
      <c r="C7" s="7"/>
    </row>
    <row r="8" spans="1:15" ht="30" customHeight="1" x14ac:dyDescent="0.25">
      <c r="A8" s="19" t="s">
        <v>17</v>
      </c>
      <c r="B8" s="19" t="s">
        <v>18</v>
      </c>
      <c r="C8" s="20" t="s">
        <v>19</v>
      </c>
      <c r="D8" s="19" t="s">
        <v>20</v>
      </c>
      <c r="E8" s="19" t="s">
        <v>21</v>
      </c>
      <c r="F8" s="19" t="s">
        <v>22</v>
      </c>
      <c r="H8" s="19" t="s">
        <v>17</v>
      </c>
      <c r="I8" s="19" t="s">
        <v>23</v>
      </c>
      <c r="J8" s="19" t="s">
        <v>24</v>
      </c>
      <c r="K8" s="19" t="s">
        <v>25</v>
      </c>
      <c r="L8" s="19" t="s">
        <v>26</v>
      </c>
      <c r="M8" s="19" t="s">
        <v>27</v>
      </c>
      <c r="N8" s="18"/>
    </row>
    <row r="9" spans="1:15" x14ac:dyDescent="0.25">
      <c r="A9" s="21">
        <v>43648</v>
      </c>
      <c r="B9" s="22" t="s">
        <v>28</v>
      </c>
      <c r="C9" s="62">
        <v>101</v>
      </c>
      <c r="D9" s="22" t="s">
        <v>29</v>
      </c>
      <c r="E9" s="23">
        <v>250</v>
      </c>
      <c r="F9" s="24">
        <f>(E9*C9)</f>
        <v>25250</v>
      </c>
      <c r="H9" s="21">
        <v>43648</v>
      </c>
      <c r="I9" s="21" t="s">
        <v>30</v>
      </c>
      <c r="J9" s="64" t="s">
        <v>31</v>
      </c>
      <c r="K9" s="59">
        <v>2.4</v>
      </c>
      <c r="L9" s="17">
        <v>213</v>
      </c>
      <c r="M9" s="26">
        <f>L9*K9*Lote1L[[#This Row],[Sup. Ha. x Labor]]</f>
        <v>51631.199999999997</v>
      </c>
    </row>
    <row r="10" spans="1:15" x14ac:dyDescent="0.25">
      <c r="A10" s="21">
        <v>43701</v>
      </c>
      <c r="B10" s="22" t="s">
        <v>32</v>
      </c>
      <c r="C10" s="62">
        <v>101</v>
      </c>
      <c r="D10" s="22" t="s">
        <v>33</v>
      </c>
      <c r="E10" s="23">
        <v>488</v>
      </c>
      <c r="F10" s="24">
        <f>(E10*C10)</f>
        <v>49288</v>
      </c>
      <c r="H10" s="21">
        <v>43648</v>
      </c>
      <c r="I10" s="21" t="s">
        <v>30</v>
      </c>
      <c r="J10" s="64" t="s">
        <v>34</v>
      </c>
      <c r="K10" s="59">
        <v>0.7</v>
      </c>
      <c r="L10" s="17"/>
      <c r="M10" s="26">
        <f>L10*K10*Lote1L[[#This Row],[Sup. Ha. x Labor]]</f>
        <v>0</v>
      </c>
    </row>
    <row r="11" spans="1:15" x14ac:dyDescent="0.25">
      <c r="A11" s="21">
        <v>43729</v>
      </c>
      <c r="B11" s="22" t="s">
        <v>35</v>
      </c>
      <c r="C11" s="62">
        <v>46</v>
      </c>
      <c r="D11" s="22" t="s">
        <v>33</v>
      </c>
      <c r="E11" s="23">
        <v>2500</v>
      </c>
      <c r="F11" s="24">
        <f>(E11*C11)</f>
        <v>115000</v>
      </c>
      <c r="H11" s="21">
        <v>43648</v>
      </c>
      <c r="I11" s="21" t="s">
        <v>30</v>
      </c>
      <c r="J11" s="17" t="s">
        <v>36</v>
      </c>
      <c r="K11" s="59">
        <v>1.3</v>
      </c>
      <c r="L11" s="17"/>
      <c r="M11" s="26">
        <f>L11*K11*Lote1L[[#This Row],[Sup. Ha. x Labor]]</f>
        <v>0</v>
      </c>
    </row>
    <row r="12" spans="1:15" x14ac:dyDescent="0.25">
      <c r="A12" s="21">
        <v>43729</v>
      </c>
      <c r="B12" s="22" t="s">
        <v>35</v>
      </c>
      <c r="C12" s="62">
        <v>20</v>
      </c>
      <c r="D12" s="22" t="s">
        <v>33</v>
      </c>
      <c r="E12" s="23">
        <v>2500</v>
      </c>
      <c r="F12" s="24">
        <f>(E12*C12)</f>
        <v>50000</v>
      </c>
      <c r="H12" s="21">
        <v>43648</v>
      </c>
      <c r="I12" s="21" t="s">
        <v>30</v>
      </c>
      <c r="J12" s="17" t="s">
        <v>37</v>
      </c>
      <c r="K12" s="59">
        <v>0.15</v>
      </c>
      <c r="L12" s="17"/>
      <c r="M12" s="26">
        <f>L12*K12*Lote1L[[#This Row],[Sup. Ha. x Labor]]</f>
        <v>0</v>
      </c>
    </row>
    <row r="13" spans="1:15" x14ac:dyDescent="0.25">
      <c r="A13" s="21">
        <v>43729</v>
      </c>
      <c r="B13" s="22" t="s">
        <v>35</v>
      </c>
      <c r="C13" s="62">
        <v>30</v>
      </c>
      <c r="D13" s="22" t="s">
        <v>33</v>
      </c>
      <c r="E13" s="23">
        <v>2500</v>
      </c>
      <c r="F13" s="24">
        <f>(E13*C13)</f>
        <v>75000</v>
      </c>
      <c r="H13" s="21">
        <v>43701</v>
      </c>
      <c r="I13" s="21" t="s">
        <v>38</v>
      </c>
      <c r="J13" s="17" t="s">
        <v>39</v>
      </c>
      <c r="K13" s="60">
        <v>0.1</v>
      </c>
      <c r="L13" s="17"/>
      <c r="M13" s="26">
        <f>L13*K13*Lote1L[[#This Row],[Sup. Ha. x Labor]]</f>
        <v>0</v>
      </c>
    </row>
    <row r="14" spans="1:15" x14ac:dyDescent="0.25">
      <c r="A14" s="21">
        <v>43735</v>
      </c>
      <c r="B14" s="22" t="s">
        <v>28</v>
      </c>
      <c r="C14" s="62">
        <v>101</v>
      </c>
      <c r="D14" s="22" t="s">
        <v>29</v>
      </c>
      <c r="E14" s="23">
        <v>250</v>
      </c>
      <c r="F14" s="24">
        <f>(E14*C14)</f>
        <v>25250</v>
      </c>
      <c r="H14" s="21">
        <v>43729</v>
      </c>
      <c r="I14" s="21" t="s">
        <v>40</v>
      </c>
      <c r="J14" s="17" t="s">
        <v>2</v>
      </c>
      <c r="K14" s="61">
        <v>30</v>
      </c>
      <c r="L14" s="17"/>
      <c r="M14" s="26">
        <f>L14*K14*Lote1L[[#This Row],[Sup. Ha. x Labor]]</f>
        <v>0</v>
      </c>
    </row>
    <row r="15" spans="1:15" x14ac:dyDescent="0.25">
      <c r="A15" s="21"/>
      <c r="B15" s="22"/>
      <c r="C15" s="62">
        <f>IF(Lote1L[[#This Row],[Labores]]&lt;&gt;"","Sup.?",0)</f>
        <v>0</v>
      </c>
      <c r="D15" s="22"/>
      <c r="E15" s="23"/>
      <c r="F15" s="24">
        <f>(E15*C15)</f>
        <v>0</v>
      </c>
      <c r="H15" s="21">
        <v>43729</v>
      </c>
      <c r="I15" s="21" t="s">
        <v>40</v>
      </c>
      <c r="J15" s="17" t="s">
        <v>8</v>
      </c>
      <c r="K15" s="61">
        <v>20</v>
      </c>
      <c r="L15" s="17"/>
      <c r="M15" s="26">
        <f>L15*K15*Lote1L[[#This Row],[Sup. Ha. x Labor]]</f>
        <v>0</v>
      </c>
    </row>
    <row r="16" spans="1:15" x14ac:dyDescent="0.25">
      <c r="A16" s="21"/>
      <c r="B16" s="22"/>
      <c r="C16" s="62">
        <f>IF(Lote1L[[#This Row],[Labores]]&lt;&gt;"","Sup.?",0)</f>
        <v>0</v>
      </c>
      <c r="D16" s="22"/>
      <c r="E16" s="27"/>
      <c r="F16" s="28">
        <f>(E16*C16)</f>
        <v>0</v>
      </c>
      <c r="H16" s="21">
        <v>43729</v>
      </c>
      <c r="I16" s="21" t="s">
        <v>40</v>
      </c>
      <c r="J16" s="17" t="s">
        <v>11</v>
      </c>
      <c r="K16" s="61">
        <v>46</v>
      </c>
      <c r="L16" s="17"/>
      <c r="M16" s="29">
        <f>L16*K16*Lote1L[[#This Row],[Sup. Ha. x Labor]]</f>
        <v>0</v>
      </c>
    </row>
    <row r="17" spans="1:13" x14ac:dyDescent="0.25">
      <c r="A17" s="21"/>
      <c r="B17" s="22"/>
      <c r="C17" s="62">
        <f>IF(Lote1L[[#This Row],[Labores]]&lt;&gt;"","Sup.?",0)</f>
        <v>0</v>
      </c>
      <c r="D17" s="22"/>
      <c r="E17" s="27"/>
      <c r="F17" s="28">
        <f>(E17*C17)</f>
        <v>0</v>
      </c>
      <c r="H17" s="21">
        <v>43729</v>
      </c>
      <c r="I17" s="21" t="s">
        <v>38</v>
      </c>
      <c r="J17" s="17" t="s">
        <v>41</v>
      </c>
      <c r="K17" s="60">
        <v>0.19</v>
      </c>
      <c r="L17" s="17"/>
      <c r="M17" s="29">
        <f>L17*K17*Lote1L[[#This Row],[Sup. Ha. x Labor]]</f>
        <v>0</v>
      </c>
    </row>
    <row r="18" spans="1:13" x14ac:dyDescent="0.25">
      <c r="A18" s="21"/>
      <c r="B18" s="22"/>
      <c r="C18" s="62">
        <f>IF(Lote1L[[#This Row],[Labores]]&lt;&gt;"","Sup.?",0)</f>
        <v>0</v>
      </c>
      <c r="D18" s="22"/>
      <c r="E18" s="27"/>
      <c r="F18" s="28">
        <f>(E18*C18)</f>
        <v>0</v>
      </c>
      <c r="H18" s="30">
        <v>43729</v>
      </c>
      <c r="I18" s="21" t="s">
        <v>38</v>
      </c>
      <c r="J18" s="17" t="s">
        <v>42</v>
      </c>
      <c r="K18" s="60">
        <v>0.13</v>
      </c>
      <c r="L18" s="17"/>
      <c r="M18" s="29">
        <f>L18*K18*Lote1L[[#This Row],[Sup. Ha. x Labor]]</f>
        <v>0</v>
      </c>
    </row>
    <row r="19" spans="1:13" x14ac:dyDescent="0.25">
      <c r="A19" s="21"/>
      <c r="B19" s="22"/>
      <c r="C19" s="62">
        <f>IF(Lote1L[[#This Row],[Labores]]&lt;&gt;"","Sup.?",0)</f>
        <v>0</v>
      </c>
      <c r="D19" s="22"/>
      <c r="E19" s="27"/>
      <c r="F19" s="28">
        <f>(E19*C19)</f>
        <v>0</v>
      </c>
      <c r="H19" s="30">
        <v>43735</v>
      </c>
      <c r="I19" s="21" t="s">
        <v>30</v>
      </c>
      <c r="J19" s="64" t="s">
        <v>31</v>
      </c>
      <c r="K19" s="59">
        <v>0.8</v>
      </c>
      <c r="L19" s="17"/>
      <c r="M19" s="29">
        <f>L19*K19*Lote1L[[#This Row],[Sup. Ha. x Labor]]</f>
        <v>0</v>
      </c>
    </row>
    <row r="20" spans="1:13" x14ac:dyDescent="0.25">
      <c r="A20" s="21"/>
      <c r="B20" s="22"/>
      <c r="C20" s="62">
        <f>IF(Lote1L[[#This Row],[Labores]]&lt;&gt;"","Sup.?",0)</f>
        <v>0</v>
      </c>
      <c r="D20" s="22"/>
      <c r="E20" s="23"/>
      <c r="F20" s="28">
        <f>(E20*C20)</f>
        <v>0</v>
      </c>
      <c r="G20" s="31"/>
      <c r="H20" s="30">
        <v>43735</v>
      </c>
      <c r="I20" s="21" t="s">
        <v>30</v>
      </c>
      <c r="J20" s="17" t="s">
        <v>36</v>
      </c>
      <c r="K20" s="59">
        <v>2.6</v>
      </c>
      <c r="L20" s="17"/>
      <c r="M20" s="29">
        <f>L20*K20*Lote1L[[#This Row],[Sup. Ha. x Labor]]</f>
        <v>0</v>
      </c>
    </row>
    <row r="21" spans="1:13" x14ac:dyDescent="0.25">
      <c r="A21" s="21"/>
      <c r="B21" s="22"/>
      <c r="C21" s="62">
        <f>IF(Lote1L[[#This Row],[Labores]]&lt;&gt;"","Sup.?",0)</f>
        <v>0</v>
      </c>
      <c r="D21" s="22"/>
      <c r="E21" s="23"/>
      <c r="F21" s="28">
        <f>(E21*C21)</f>
        <v>0</v>
      </c>
      <c r="G21" s="31"/>
      <c r="H21" s="30">
        <v>43735</v>
      </c>
      <c r="I21" s="21" t="s">
        <v>30</v>
      </c>
      <c r="J21" s="17" t="s">
        <v>43</v>
      </c>
      <c r="K21" s="59">
        <v>1</v>
      </c>
      <c r="L21" s="17"/>
      <c r="M21" s="29">
        <f>L21*K21*Lote1L[[#This Row],[Sup. Ha. x Labor]]</f>
        <v>0</v>
      </c>
    </row>
    <row r="22" spans="1:13" x14ac:dyDescent="0.25">
      <c r="A22" s="21"/>
      <c r="B22" s="22"/>
      <c r="C22" s="62">
        <f>IF(Lote1L[[#This Row],[Labores]]&lt;&gt;"","Sup.?",0)</f>
        <v>0</v>
      </c>
      <c r="D22" s="22"/>
      <c r="E22" s="23"/>
      <c r="F22" s="28">
        <f>(E22*C22)</f>
        <v>0</v>
      </c>
      <c r="G22" s="31"/>
      <c r="H22" s="30">
        <v>43735</v>
      </c>
      <c r="I22" s="21" t="s">
        <v>44</v>
      </c>
      <c r="J22" s="17" t="s">
        <v>45</v>
      </c>
      <c r="K22" s="59">
        <v>0.02</v>
      </c>
      <c r="L22" s="17"/>
      <c r="M22" s="29">
        <f>L22*K22*Lote1L[[#This Row],[Sup. Ha. x Labor]]</f>
        <v>0</v>
      </c>
    </row>
    <row r="23" spans="1:13" x14ac:dyDescent="0.25">
      <c r="A23" s="21"/>
      <c r="B23" s="22"/>
      <c r="C23" s="62">
        <f>IF(Lote1L[[#This Row],[Labores]]&lt;&gt;"","Sup.?",0)</f>
        <v>0</v>
      </c>
      <c r="D23" s="22"/>
      <c r="E23" s="23"/>
      <c r="F23" s="28">
        <f>(E23*C23)</f>
        <v>0</v>
      </c>
      <c r="G23" s="31"/>
      <c r="H23" s="30"/>
      <c r="I23" s="21"/>
      <c r="J23" s="17"/>
      <c r="K23" s="59"/>
      <c r="L23" s="17"/>
      <c r="M23" s="29">
        <f>L23*K23*Lote1L[[#This Row],[Sup. Ha. x Labor]]</f>
        <v>0</v>
      </c>
    </row>
    <row r="24" spans="1:13" x14ac:dyDescent="0.25">
      <c r="A24" s="21"/>
      <c r="B24" s="22"/>
      <c r="C24" s="62">
        <f>IF(Lote1L[[#This Row],[Labores]]&lt;&gt;"","Sup.?",0)</f>
        <v>0</v>
      </c>
      <c r="D24" s="22"/>
      <c r="E24" s="23"/>
      <c r="F24" s="28">
        <f>(E24*C24)</f>
        <v>0</v>
      </c>
      <c r="H24" s="30"/>
      <c r="I24" s="30"/>
      <c r="J24" s="17"/>
      <c r="K24" s="59"/>
      <c r="L24" s="17"/>
      <c r="M24" s="29">
        <f>L24*K24*Lote1L[[#This Row],[Sup. Ha. x Labor]]</f>
        <v>0</v>
      </c>
    </row>
    <row r="25" spans="1:13" x14ac:dyDescent="0.25">
      <c r="A25" s="21"/>
      <c r="B25" s="22"/>
      <c r="C25" s="62">
        <f>IF(Lote1L[[#This Row],[Labores]]&lt;&gt;"","Sup.?",0)</f>
        <v>0</v>
      </c>
      <c r="D25" s="22"/>
      <c r="E25" s="23"/>
      <c r="F25" s="28">
        <f>(E25*C25)</f>
        <v>0</v>
      </c>
      <c r="H25" s="30"/>
      <c r="I25" s="30"/>
      <c r="J25" s="17"/>
      <c r="K25" s="59"/>
      <c r="L25" s="17"/>
      <c r="M25" s="29">
        <f>L25*K25*Lote1L[[#This Row],[Sup. Ha. x Labor]]</f>
        <v>0</v>
      </c>
    </row>
    <row r="26" spans="1:13" x14ac:dyDescent="0.25">
      <c r="A26" s="21"/>
      <c r="B26" s="22"/>
      <c r="C26" s="62">
        <f>IF(Lote1L[[#This Row],[Labores]]&lt;&gt;"","Sup.?",0)</f>
        <v>0</v>
      </c>
      <c r="D26" s="22"/>
      <c r="E26" s="23"/>
      <c r="F26" s="28">
        <f>(E26*C26)</f>
        <v>0</v>
      </c>
      <c r="H26" s="30"/>
      <c r="I26" s="30"/>
      <c r="J26" s="17"/>
      <c r="K26" s="59"/>
      <c r="L26" s="17"/>
      <c r="M26" s="29">
        <f>L26*K26*Lote1L[[#This Row],[Sup. Ha. x Labor]]</f>
        <v>0</v>
      </c>
    </row>
    <row r="27" spans="1:13" x14ac:dyDescent="0.25">
      <c r="A27" s="21"/>
      <c r="B27" s="22"/>
      <c r="C27" s="62">
        <f>IF(Lote1L[[#This Row],[Labores]]&lt;&gt;"","Sup.?",0)</f>
        <v>0</v>
      </c>
      <c r="D27" s="22"/>
      <c r="E27" s="23"/>
      <c r="F27" s="28">
        <f>(E27*C27)</f>
        <v>0</v>
      </c>
      <c r="H27" s="30"/>
      <c r="I27" s="30"/>
      <c r="J27" s="17"/>
      <c r="K27" s="59"/>
      <c r="L27" s="17"/>
      <c r="M27" s="29">
        <f>L27*K27*Lote1L[[#This Row],[Sup. Ha. x Labor]]</f>
        <v>0</v>
      </c>
    </row>
    <row r="28" spans="1:13" x14ac:dyDescent="0.25">
      <c r="A28" s="32" t="s">
        <v>22</v>
      </c>
      <c r="B28" s="32"/>
      <c r="C28" s="32"/>
      <c r="D28" s="32"/>
      <c r="E28" s="33"/>
      <c r="F28" s="33">
        <f>SUBTOTAL(109,Lote1L[Total])</f>
        <v>339788</v>
      </c>
      <c r="H28" s="32" t="s">
        <v>22</v>
      </c>
      <c r="I28" s="32"/>
      <c r="J28" s="32"/>
      <c r="K28" s="32"/>
      <c r="L28" s="32"/>
      <c r="M28" s="34">
        <f>SUBTOTAL(109,Lote1I[$/Ha.])</f>
        <v>51631.199999999997</v>
      </c>
    </row>
    <row r="29" spans="1:13" x14ac:dyDescent="0.25">
      <c r="A29" s="21"/>
      <c r="B29" s="22"/>
      <c r="C29" s="22"/>
      <c r="D29" s="22"/>
      <c r="E29" s="23"/>
      <c r="F29" s="28"/>
      <c r="H29" s="30"/>
      <c r="I29" s="30"/>
      <c r="J29" s="17"/>
      <c r="K29" s="25"/>
      <c r="L29" s="17"/>
      <c r="M29" s="29"/>
    </row>
    <row r="30" spans="1:13" x14ac:dyDescent="0.25">
      <c r="A30" s="21"/>
      <c r="B30" s="22"/>
      <c r="C30" s="22"/>
      <c r="D30" s="22"/>
      <c r="E30" s="23"/>
      <c r="F30" s="28"/>
      <c r="H30" s="30"/>
      <c r="I30" s="30"/>
      <c r="J30" s="17"/>
      <c r="K30" s="25"/>
      <c r="L30" s="17"/>
      <c r="M30" s="29"/>
    </row>
    <row r="31" spans="1:13" x14ac:dyDescent="0.25">
      <c r="A31" s="21"/>
      <c r="B31" s="22"/>
      <c r="C31" s="22"/>
      <c r="D31" s="22"/>
      <c r="E31" s="23"/>
      <c r="F31" s="28"/>
      <c r="H31" s="30"/>
      <c r="I31" s="30"/>
      <c r="J31" s="17"/>
      <c r="K31" s="25"/>
      <c r="L31" s="17"/>
      <c r="M31" s="29"/>
    </row>
    <row r="32" spans="1:13" x14ac:dyDescent="0.25">
      <c r="A32" s="21"/>
      <c r="B32" s="22"/>
      <c r="C32" s="22"/>
      <c r="D32" s="22"/>
      <c r="E32" s="23"/>
      <c r="F32" s="28"/>
      <c r="H32" s="30"/>
      <c r="I32" s="30"/>
      <c r="J32" s="17"/>
      <c r="K32" s="25"/>
      <c r="L32" s="17"/>
      <c r="M32" s="29"/>
    </row>
    <row r="33" spans="1:13" x14ac:dyDescent="0.25">
      <c r="A33" s="21"/>
      <c r="B33" s="22"/>
      <c r="C33" s="22"/>
      <c r="D33" s="22"/>
      <c r="E33" s="23"/>
      <c r="F33" s="28"/>
      <c r="H33" s="30"/>
      <c r="I33" s="30"/>
      <c r="J33" s="17"/>
      <c r="K33" s="25"/>
      <c r="L33" s="17"/>
      <c r="M33" s="29"/>
    </row>
    <row r="34" spans="1:13" x14ac:dyDescent="0.25">
      <c r="A34" s="21"/>
      <c r="B34" s="22"/>
      <c r="C34" s="22"/>
      <c r="D34" s="22"/>
      <c r="E34" s="23"/>
      <c r="F34" s="28"/>
      <c r="H34" s="30"/>
      <c r="I34" s="30"/>
      <c r="J34" s="17"/>
      <c r="K34" s="25"/>
      <c r="L34" s="17"/>
      <c r="M34" s="29"/>
    </row>
    <row r="35" spans="1:13" x14ac:dyDescent="0.25">
      <c r="A35" s="21"/>
      <c r="B35" s="22"/>
      <c r="C35" s="22"/>
      <c r="D35" s="22"/>
      <c r="E35" s="23"/>
      <c r="F35" s="28"/>
      <c r="H35" s="30"/>
      <c r="I35" s="30"/>
      <c r="J35" s="17"/>
      <c r="K35" s="25"/>
      <c r="L35" s="17"/>
      <c r="M35" s="29"/>
    </row>
    <row r="36" spans="1:13" x14ac:dyDescent="0.25">
      <c r="A36" s="21"/>
      <c r="B36" s="22"/>
      <c r="C36" s="22"/>
      <c r="D36" s="22"/>
      <c r="E36" s="23"/>
      <c r="F36" s="28"/>
      <c r="H36" s="30"/>
      <c r="I36" s="30"/>
      <c r="J36" s="17"/>
      <c r="K36" s="25"/>
      <c r="L36" s="17"/>
      <c r="M36" s="29"/>
    </row>
    <row r="37" spans="1:13" x14ac:dyDescent="0.25">
      <c r="A37" s="21"/>
      <c r="B37" s="22"/>
      <c r="C37" s="22"/>
      <c r="D37" s="22"/>
      <c r="E37" s="23"/>
      <c r="F37" s="28"/>
      <c r="H37" s="30"/>
      <c r="I37" s="30"/>
      <c r="J37" s="17"/>
      <c r="K37" s="25"/>
      <c r="L37" s="17"/>
      <c r="M37" s="29"/>
    </row>
    <row r="38" spans="1:13" x14ac:dyDescent="0.25">
      <c r="A38" s="21"/>
      <c r="B38" s="22"/>
      <c r="C38" s="22"/>
      <c r="D38" s="22"/>
      <c r="E38" s="23"/>
      <c r="F38" s="28"/>
      <c r="H38" s="30"/>
      <c r="I38" s="30"/>
      <c r="J38" s="17"/>
      <c r="K38" s="25"/>
      <c r="L38" s="17"/>
      <c r="M38" s="29"/>
    </row>
    <row r="39" spans="1:13" x14ac:dyDescent="0.25">
      <c r="A39" s="21"/>
      <c r="B39" s="22"/>
      <c r="C39" s="22"/>
      <c r="D39" s="22"/>
      <c r="E39" s="23"/>
      <c r="F39" s="28"/>
      <c r="H39" s="30"/>
      <c r="I39" s="30"/>
      <c r="J39" s="17"/>
      <c r="K39" s="25"/>
      <c r="L39" s="17"/>
      <c r="M39" s="29"/>
    </row>
    <row r="40" spans="1:13" x14ac:dyDescent="0.25">
      <c r="A40" s="21"/>
      <c r="B40" s="22"/>
      <c r="C40" s="22"/>
      <c r="D40" s="22"/>
      <c r="E40" s="23"/>
      <c r="F40" s="28"/>
      <c r="H40" s="30"/>
      <c r="I40" s="30"/>
      <c r="J40" s="17"/>
      <c r="K40" s="25"/>
      <c r="L40" s="17"/>
      <c r="M40" s="29"/>
    </row>
    <row r="41" spans="1:13" x14ac:dyDescent="0.25">
      <c r="A41" s="21"/>
      <c r="B41" s="22"/>
      <c r="C41" s="22"/>
      <c r="D41" s="22"/>
      <c r="E41" s="23"/>
      <c r="F41" s="28"/>
      <c r="H41" s="30"/>
      <c r="I41" s="30"/>
      <c r="J41" s="17"/>
      <c r="K41" s="25"/>
      <c r="L41" s="17"/>
      <c r="M41" s="29"/>
    </row>
    <row r="42" spans="1:13" x14ac:dyDescent="0.25">
      <c r="A42" s="21"/>
      <c r="B42" s="22"/>
      <c r="C42" s="22"/>
      <c r="D42" s="22"/>
      <c r="E42" s="23"/>
      <c r="F42" s="28"/>
      <c r="H42" s="30"/>
      <c r="I42" s="30"/>
      <c r="J42" s="17"/>
      <c r="K42" s="25"/>
      <c r="L42" s="17"/>
      <c r="M42" s="29"/>
    </row>
    <row r="43" spans="1:13" x14ac:dyDescent="0.25">
      <c r="A43" s="21"/>
      <c r="B43" s="22"/>
      <c r="C43" s="22"/>
      <c r="D43" s="22"/>
      <c r="E43" s="23"/>
      <c r="F43" s="28"/>
      <c r="H43" s="30"/>
      <c r="I43" s="30"/>
      <c r="J43" s="17"/>
      <c r="K43" s="25"/>
      <c r="L43" s="17"/>
      <c r="M43" s="29"/>
    </row>
    <row r="44" spans="1:13" x14ac:dyDescent="0.25">
      <c r="A44" s="21"/>
      <c r="B44" s="22"/>
      <c r="C44" s="22"/>
      <c r="D44" s="22"/>
      <c r="E44" s="23"/>
      <c r="F44" s="28"/>
      <c r="H44" s="30"/>
      <c r="I44" s="30"/>
      <c r="J44" s="17"/>
      <c r="K44" s="25"/>
      <c r="L44" s="17"/>
      <c r="M44" s="29"/>
    </row>
    <row r="45" spans="1:13" x14ac:dyDescent="0.25">
      <c r="A45" s="21"/>
      <c r="B45" s="22"/>
      <c r="C45" s="22"/>
      <c r="D45" s="22"/>
      <c r="E45" s="23"/>
      <c r="F45" s="28"/>
      <c r="H45" s="30"/>
      <c r="I45" s="30"/>
      <c r="J45" s="17"/>
      <c r="K45" s="25"/>
      <c r="L45" s="17"/>
      <c r="M45" s="29"/>
    </row>
    <row r="46" spans="1:13" x14ac:dyDescent="0.25">
      <c r="A46" s="21"/>
      <c r="B46" s="22"/>
      <c r="C46" s="22"/>
      <c r="D46" s="22"/>
      <c r="E46" s="23"/>
      <c r="F46" s="28"/>
      <c r="H46" s="30"/>
      <c r="I46" s="30"/>
      <c r="J46" s="17"/>
      <c r="K46" s="25"/>
      <c r="L46" s="17"/>
      <c r="M46" s="29"/>
    </row>
    <row r="47" spans="1:13" x14ac:dyDescent="0.25">
      <c r="A47" s="21"/>
      <c r="B47" s="22"/>
      <c r="C47" s="22"/>
      <c r="D47" s="22"/>
      <c r="E47" s="23"/>
      <c r="F47" s="28"/>
      <c r="H47" s="30"/>
      <c r="I47" s="30"/>
      <c r="J47" s="17"/>
      <c r="K47" s="25"/>
      <c r="L47" s="17"/>
      <c r="M47" s="29"/>
    </row>
    <row r="48" spans="1:13" x14ac:dyDescent="0.25">
      <c r="A48" s="21"/>
      <c r="B48" s="22"/>
      <c r="C48" s="22"/>
      <c r="D48" s="22"/>
      <c r="E48" s="23"/>
      <c r="F48" s="28"/>
      <c r="H48" s="30"/>
      <c r="I48" s="30"/>
      <c r="J48" s="17"/>
      <c r="K48" s="25"/>
      <c r="L48" s="17"/>
      <c r="M48" s="29"/>
    </row>
    <row r="49" spans="1:13" x14ac:dyDescent="0.25">
      <c r="A49" s="21"/>
      <c r="B49" s="22"/>
      <c r="C49" s="22"/>
      <c r="D49" s="22"/>
      <c r="E49" s="23"/>
      <c r="F49" s="28"/>
      <c r="H49" s="30"/>
      <c r="I49" s="30"/>
      <c r="J49" s="17"/>
      <c r="K49" s="25"/>
      <c r="L49" s="17"/>
      <c r="M49" s="29"/>
    </row>
    <row r="50" spans="1:13" x14ac:dyDescent="0.25">
      <c r="A50" s="21"/>
      <c r="B50" s="22"/>
      <c r="C50" s="22"/>
      <c r="D50" s="22"/>
      <c r="E50" s="23"/>
      <c r="F50" s="28"/>
      <c r="H50" s="30"/>
      <c r="I50" s="30"/>
      <c r="J50" s="17"/>
      <c r="K50" s="25"/>
      <c r="L50" s="17"/>
      <c r="M50" s="29"/>
    </row>
    <row r="51" spans="1:13" x14ac:dyDescent="0.25">
      <c r="A51" s="21"/>
      <c r="B51" s="22"/>
      <c r="C51" s="22"/>
      <c r="D51" s="22"/>
      <c r="E51" s="23"/>
      <c r="F51" s="28"/>
      <c r="H51" s="30"/>
      <c r="I51" s="30"/>
      <c r="J51" s="17"/>
      <c r="K51" s="25"/>
      <c r="L51" s="17"/>
      <c r="M51" s="29"/>
    </row>
    <row r="52" spans="1:13" x14ac:dyDescent="0.25">
      <c r="A52" s="21"/>
      <c r="B52" s="22"/>
      <c r="C52" s="22"/>
      <c r="D52" s="22"/>
      <c r="E52" s="23"/>
      <c r="F52" s="28"/>
      <c r="H52" s="30"/>
      <c r="I52" s="30"/>
      <c r="J52" s="17"/>
      <c r="K52" s="25"/>
      <c r="L52" s="17"/>
      <c r="M52" s="29"/>
    </row>
    <row r="53" spans="1:13" x14ac:dyDescent="0.25">
      <c r="A53" s="21"/>
      <c r="B53" s="22"/>
      <c r="C53" s="22"/>
      <c r="D53" s="22"/>
      <c r="E53" s="23"/>
      <c r="F53" s="28"/>
      <c r="H53" s="30"/>
      <c r="I53" s="30"/>
      <c r="J53" s="17"/>
      <c r="K53" s="25"/>
      <c r="L53" s="17"/>
      <c r="M53" s="29"/>
    </row>
    <row r="54" spans="1:13" x14ac:dyDescent="0.25">
      <c r="A54" s="21"/>
      <c r="B54" s="22"/>
      <c r="C54" s="22"/>
      <c r="D54" s="22"/>
      <c r="E54" s="23"/>
      <c r="F54" s="28"/>
      <c r="H54" s="30"/>
      <c r="I54" s="30"/>
      <c r="J54" s="17"/>
      <c r="K54" s="25"/>
      <c r="L54" s="17"/>
      <c r="M54" s="29"/>
    </row>
    <row r="55" spans="1:13" x14ac:dyDescent="0.25">
      <c r="A55" s="21"/>
      <c r="B55" s="22"/>
      <c r="C55" s="22"/>
      <c r="D55" s="22"/>
      <c r="E55" s="23"/>
      <c r="F55" s="28"/>
      <c r="H55" s="30"/>
      <c r="I55" s="30"/>
      <c r="J55" s="17"/>
      <c r="K55" s="25"/>
      <c r="L55" s="17"/>
      <c r="M55" s="29"/>
    </row>
    <row r="56" spans="1:13" x14ac:dyDescent="0.25">
      <c r="A56" s="21"/>
      <c r="B56" s="22"/>
      <c r="C56" s="22"/>
      <c r="D56" s="22"/>
      <c r="E56" s="23"/>
      <c r="F56" s="28"/>
      <c r="H56" s="30"/>
      <c r="I56" s="30"/>
      <c r="J56" s="17"/>
      <c r="K56" s="25"/>
      <c r="L56" s="17"/>
      <c r="M56" s="29"/>
    </row>
    <row r="57" spans="1:13" x14ac:dyDescent="0.25">
      <c r="A57" s="21"/>
      <c r="B57" s="22"/>
      <c r="C57" s="22"/>
      <c r="D57" s="22"/>
      <c r="E57" s="23"/>
      <c r="F57" s="28"/>
      <c r="H57" s="30"/>
      <c r="I57" s="30"/>
      <c r="J57" s="17"/>
      <c r="K57" s="25"/>
      <c r="L57" s="17"/>
      <c r="M57" s="29"/>
    </row>
    <row r="58" spans="1:13" x14ac:dyDescent="0.25">
      <c r="A58" s="21"/>
      <c r="B58" s="22"/>
      <c r="C58" s="22"/>
      <c r="D58" s="22"/>
      <c r="E58" s="23"/>
      <c r="F58" s="28"/>
      <c r="H58" s="30"/>
      <c r="I58" s="30"/>
      <c r="J58" s="17"/>
      <c r="K58" s="25"/>
      <c r="L58" s="17"/>
      <c r="M58" s="29"/>
    </row>
    <row r="59" spans="1:13" x14ac:dyDescent="0.25">
      <c r="A59" s="21"/>
      <c r="B59" s="22"/>
      <c r="C59" s="22"/>
      <c r="D59" s="22"/>
      <c r="E59" s="23"/>
      <c r="F59" s="28"/>
      <c r="H59" s="30"/>
      <c r="I59" s="30"/>
      <c r="J59" s="17"/>
      <c r="K59" s="25"/>
      <c r="L59" s="17"/>
      <c r="M59" s="29"/>
    </row>
    <row r="60" spans="1:13" x14ac:dyDescent="0.25">
      <c r="A60" s="21"/>
      <c r="B60" s="22"/>
      <c r="C60" s="22"/>
      <c r="D60" s="22"/>
      <c r="E60" s="23"/>
      <c r="F60" s="28"/>
      <c r="H60" s="30"/>
      <c r="I60" s="30"/>
      <c r="J60" s="17"/>
      <c r="K60" s="25"/>
      <c r="L60" s="17"/>
      <c r="M60" s="29"/>
    </row>
    <row r="61" spans="1:13" x14ac:dyDescent="0.25">
      <c r="A61" s="21"/>
      <c r="B61" s="22"/>
      <c r="C61" s="22"/>
      <c r="D61" s="22"/>
      <c r="E61" s="23"/>
      <c r="F61" s="28"/>
      <c r="H61" s="30"/>
      <c r="I61" s="30"/>
      <c r="J61" s="17"/>
      <c r="K61" s="25"/>
      <c r="L61" s="17"/>
      <c r="M61" s="29"/>
    </row>
    <row r="62" spans="1:13" x14ac:dyDescent="0.25">
      <c r="A62" s="21"/>
      <c r="B62" s="22"/>
      <c r="C62" s="22"/>
      <c r="D62" s="22"/>
      <c r="E62" s="23"/>
      <c r="F62" s="28"/>
      <c r="H62" s="30"/>
      <c r="I62" s="30"/>
      <c r="J62" s="17"/>
      <c r="K62" s="25"/>
      <c r="L62" s="17"/>
      <c r="M62" s="29"/>
    </row>
    <row r="63" spans="1:13" x14ac:dyDescent="0.25">
      <c r="A63" s="21"/>
      <c r="B63" s="22"/>
      <c r="C63" s="22"/>
      <c r="D63" s="22"/>
      <c r="E63" s="23"/>
      <c r="F63" s="28"/>
      <c r="H63" s="30"/>
      <c r="I63" s="30"/>
      <c r="J63" s="17"/>
      <c r="K63" s="25"/>
      <c r="L63" s="17"/>
      <c r="M63" s="29"/>
    </row>
    <row r="64" spans="1:13" x14ac:dyDescent="0.25">
      <c r="A64" s="21"/>
      <c r="B64" s="22"/>
      <c r="C64" s="22"/>
      <c r="D64" s="22"/>
      <c r="E64" s="23"/>
      <c r="F64" s="28"/>
      <c r="H64" s="30"/>
      <c r="I64" s="30"/>
      <c r="J64" s="17"/>
      <c r="K64" s="25"/>
      <c r="L64" s="17"/>
      <c r="M64" s="29"/>
    </row>
    <row r="65" spans="1:13" x14ac:dyDescent="0.25">
      <c r="A65" s="21"/>
      <c r="B65" s="22"/>
      <c r="C65" s="22"/>
      <c r="D65" s="22"/>
      <c r="E65" s="23"/>
      <c r="F65" s="28"/>
      <c r="H65" s="30"/>
      <c r="I65" s="30"/>
      <c r="J65" s="17"/>
      <c r="K65" s="25"/>
      <c r="L65" s="17"/>
      <c r="M65" s="29"/>
    </row>
    <row r="66" spans="1:13" x14ac:dyDescent="0.25">
      <c r="A66" s="21"/>
      <c r="B66" s="22"/>
      <c r="C66" s="22"/>
      <c r="D66" s="22"/>
      <c r="E66" s="23"/>
      <c r="F66" s="28"/>
      <c r="H66" s="30"/>
      <c r="I66" s="30"/>
      <c r="J66" s="17"/>
      <c r="K66" s="25"/>
      <c r="L66" s="17"/>
      <c r="M66" s="29"/>
    </row>
    <row r="67" spans="1:13" x14ac:dyDescent="0.25">
      <c r="A67" s="21"/>
      <c r="B67" s="22"/>
      <c r="C67" s="22"/>
      <c r="D67" s="22"/>
      <c r="E67" s="23"/>
      <c r="F67" s="28"/>
      <c r="H67" s="30"/>
      <c r="I67" s="30"/>
      <c r="J67" s="17"/>
      <c r="K67" s="25"/>
      <c r="L67" s="17"/>
      <c r="M67" s="29"/>
    </row>
    <row r="68" spans="1:13" x14ac:dyDescent="0.25">
      <c r="A68" s="21"/>
      <c r="B68" s="22"/>
      <c r="C68" s="22"/>
      <c r="D68" s="22"/>
      <c r="E68" s="23"/>
      <c r="F68" s="28"/>
      <c r="H68" s="30"/>
      <c r="I68" s="30"/>
      <c r="J68" s="17"/>
      <c r="K68" s="25"/>
      <c r="L68" s="17"/>
      <c r="M68" s="29"/>
    </row>
    <row r="69" spans="1:13" x14ac:dyDescent="0.25">
      <c r="A69" s="21"/>
      <c r="B69" s="22"/>
      <c r="C69" s="22"/>
      <c r="D69" s="22"/>
      <c r="E69" s="23"/>
      <c r="F69" s="28"/>
      <c r="H69" s="30"/>
      <c r="I69" s="30"/>
      <c r="J69" s="17"/>
      <c r="K69" s="25"/>
      <c r="L69" s="17"/>
      <c r="M69" s="29"/>
    </row>
    <row r="70" spans="1:13" x14ac:dyDescent="0.25">
      <c r="A70" s="21"/>
      <c r="B70" s="22"/>
      <c r="C70" s="22"/>
      <c r="D70" s="22"/>
      <c r="E70" s="23"/>
      <c r="F70" s="28"/>
      <c r="H70" s="30"/>
      <c r="I70" s="30"/>
      <c r="J70" s="17"/>
      <c r="K70" s="25"/>
      <c r="L70" s="17"/>
      <c r="M70" s="29"/>
    </row>
    <row r="71" spans="1:13" x14ac:dyDescent="0.25">
      <c r="A71" s="21"/>
      <c r="B71" s="22"/>
      <c r="C71" s="22"/>
      <c r="D71" s="22"/>
      <c r="E71" s="23"/>
      <c r="F71" s="28"/>
      <c r="H71" s="30"/>
      <c r="I71" s="30"/>
      <c r="J71" s="17"/>
      <c r="K71" s="25"/>
      <c r="L71" s="17"/>
      <c r="M71" s="29"/>
    </row>
    <row r="72" spans="1:13" x14ac:dyDescent="0.25">
      <c r="A72" s="21"/>
      <c r="B72" s="22"/>
      <c r="C72" s="22"/>
      <c r="D72" s="22"/>
      <c r="E72" s="23"/>
      <c r="F72" s="28"/>
      <c r="H72" s="30"/>
      <c r="I72" s="30"/>
      <c r="J72" s="17"/>
      <c r="K72" s="25"/>
      <c r="L72" s="17"/>
      <c r="M72" s="29"/>
    </row>
    <row r="73" spans="1:13" x14ac:dyDescent="0.25">
      <c r="A73" s="21"/>
      <c r="B73" s="22"/>
      <c r="C73" s="22"/>
      <c r="D73" s="22"/>
      <c r="E73" s="23"/>
      <c r="F73" s="28"/>
      <c r="H73" s="30"/>
      <c r="I73" s="30"/>
      <c r="J73" s="17"/>
      <c r="K73" s="25"/>
      <c r="L73" s="17"/>
      <c r="M73" s="29"/>
    </row>
    <row r="74" spans="1:13" x14ac:dyDescent="0.25">
      <c r="A74" s="21"/>
      <c r="B74" s="22"/>
      <c r="C74" s="22"/>
      <c r="D74" s="22"/>
      <c r="E74" s="23"/>
      <c r="F74" s="28"/>
      <c r="H74" s="30"/>
      <c r="I74" s="30"/>
      <c r="J74" s="17"/>
      <c r="K74" s="25"/>
      <c r="L74" s="17"/>
      <c r="M74" s="29"/>
    </row>
    <row r="75" spans="1:13" x14ac:dyDescent="0.25">
      <c r="A75" s="21"/>
      <c r="B75" s="22"/>
      <c r="C75" s="22"/>
      <c r="D75" s="22"/>
      <c r="E75" s="23"/>
      <c r="F75" s="28"/>
      <c r="H75" s="30"/>
      <c r="I75" s="30"/>
      <c r="J75" s="17"/>
      <c r="K75" s="25"/>
      <c r="L75" s="17"/>
      <c r="M75" s="29"/>
    </row>
    <row r="76" spans="1:13" x14ac:dyDescent="0.25">
      <c r="A76" s="21"/>
      <c r="B76" s="22"/>
      <c r="C76" s="22"/>
      <c r="D76" s="22"/>
      <c r="E76" s="23"/>
      <c r="F76" s="28"/>
      <c r="H76" s="30"/>
      <c r="I76" s="30"/>
      <c r="J76" s="17"/>
      <c r="K76" s="25"/>
      <c r="L76" s="17"/>
      <c r="M76" s="29"/>
    </row>
    <row r="77" spans="1:13" x14ac:dyDescent="0.25">
      <c r="A77" s="21"/>
      <c r="B77" s="22"/>
      <c r="C77" s="22"/>
      <c r="D77" s="22"/>
      <c r="E77" s="23"/>
      <c r="F77" s="28"/>
      <c r="H77" s="30"/>
      <c r="I77" s="30"/>
      <c r="J77" s="17"/>
      <c r="K77" s="25"/>
      <c r="L77" s="17"/>
      <c r="M77" s="29"/>
    </row>
    <row r="78" spans="1:13" x14ac:dyDescent="0.25">
      <c r="A78" s="21"/>
      <c r="B78" s="22"/>
      <c r="C78" s="22"/>
      <c r="D78" s="22"/>
      <c r="E78" s="23"/>
      <c r="F78" s="28"/>
      <c r="H78" s="30"/>
      <c r="I78" s="30"/>
      <c r="J78" s="17"/>
      <c r="K78" s="25"/>
      <c r="L78" s="17"/>
      <c r="M78" s="29"/>
    </row>
    <row r="79" spans="1:13" x14ac:dyDescent="0.25">
      <c r="A79" s="21"/>
      <c r="B79" s="22"/>
      <c r="C79" s="22"/>
      <c r="D79" s="22"/>
      <c r="E79" s="23"/>
      <c r="F79" s="28"/>
      <c r="H79" s="30"/>
      <c r="I79" s="30"/>
      <c r="J79" s="17"/>
      <c r="K79" s="25"/>
      <c r="L79" s="17"/>
      <c r="M79" s="29"/>
    </row>
    <row r="80" spans="1:13" x14ac:dyDescent="0.25">
      <c r="A80" s="21"/>
      <c r="B80" s="22"/>
      <c r="C80" s="22"/>
      <c r="D80" s="22"/>
      <c r="E80" s="23"/>
      <c r="F80" s="28"/>
      <c r="H80" s="30"/>
      <c r="I80" s="30"/>
      <c r="J80" s="17"/>
      <c r="K80" s="25"/>
      <c r="L80" s="17"/>
      <c r="M80" s="29"/>
    </row>
    <row r="81" spans="1:13" x14ac:dyDescent="0.25">
      <c r="A81" s="21"/>
      <c r="B81" s="22"/>
      <c r="C81" s="22"/>
      <c r="D81" s="22"/>
      <c r="E81" s="23"/>
      <c r="F81" s="28"/>
      <c r="H81" s="30"/>
      <c r="I81" s="30"/>
      <c r="J81" s="17"/>
      <c r="K81" s="25"/>
      <c r="L81" s="17"/>
      <c r="M81" s="29"/>
    </row>
    <row r="82" spans="1:13" x14ac:dyDescent="0.25">
      <c r="A82" s="21"/>
      <c r="B82" s="22"/>
      <c r="C82" s="22"/>
      <c r="D82" s="22"/>
      <c r="E82" s="23"/>
      <c r="F82" s="28"/>
      <c r="H82" s="30"/>
      <c r="I82" s="30"/>
      <c r="J82" s="17"/>
      <c r="K82" s="25"/>
      <c r="L82" s="17"/>
      <c r="M82" s="29"/>
    </row>
    <row r="83" spans="1:13" x14ac:dyDescent="0.25">
      <c r="A83" s="21"/>
      <c r="B83" s="22"/>
      <c r="C83" s="22"/>
      <c r="D83" s="22"/>
      <c r="E83" s="23"/>
      <c r="F83" s="28"/>
      <c r="H83" s="30"/>
      <c r="I83" s="30"/>
      <c r="J83" s="17"/>
      <c r="K83" s="25"/>
      <c r="L83" s="17"/>
      <c r="M83" s="29"/>
    </row>
    <row r="84" spans="1:13" x14ac:dyDescent="0.25">
      <c r="A84" s="21"/>
      <c r="B84" s="22"/>
      <c r="C84" s="22"/>
      <c r="D84" s="22"/>
      <c r="E84" s="23"/>
      <c r="F84" s="28"/>
      <c r="H84" s="30"/>
      <c r="I84" s="30"/>
      <c r="J84" s="17"/>
      <c r="K84" s="25"/>
      <c r="L84" s="17"/>
      <c r="M84" s="29"/>
    </row>
    <row r="85" spans="1:13" x14ac:dyDescent="0.25">
      <c r="A85" s="21"/>
      <c r="B85" s="22"/>
      <c r="C85" s="22"/>
      <c r="D85" s="22"/>
      <c r="E85" s="23"/>
      <c r="F85" s="28"/>
      <c r="H85" s="30"/>
      <c r="I85" s="30"/>
      <c r="J85" s="17"/>
      <c r="K85" s="25"/>
      <c r="L85" s="17"/>
      <c r="M85" s="29"/>
    </row>
    <row r="86" spans="1:13" x14ac:dyDescent="0.25">
      <c r="A86" s="21"/>
      <c r="B86" s="22"/>
      <c r="C86" s="22"/>
      <c r="D86" s="22"/>
      <c r="E86" s="23"/>
      <c r="F86" s="28"/>
      <c r="H86" s="30"/>
      <c r="I86" s="30"/>
      <c r="J86" s="17"/>
      <c r="K86" s="25"/>
      <c r="L86" s="17"/>
      <c r="M86" s="29"/>
    </row>
    <row r="87" spans="1:13" x14ac:dyDescent="0.25">
      <c r="A87" s="21"/>
      <c r="B87" s="22"/>
      <c r="C87" s="22"/>
      <c r="D87" s="22"/>
      <c r="E87" s="23"/>
      <c r="F87" s="28"/>
      <c r="H87" s="30"/>
      <c r="I87" s="30"/>
      <c r="J87" s="17"/>
      <c r="K87" s="25"/>
      <c r="L87" s="17"/>
      <c r="M87" s="29"/>
    </row>
    <row r="88" spans="1:13" x14ac:dyDescent="0.25">
      <c r="A88" s="21"/>
      <c r="B88" s="22"/>
      <c r="C88" s="22"/>
      <c r="D88" s="22"/>
      <c r="E88" s="23"/>
      <c r="F88" s="28"/>
      <c r="H88" s="30"/>
      <c r="I88" s="30"/>
      <c r="J88" s="17"/>
      <c r="K88" s="25"/>
      <c r="L88" s="17"/>
      <c r="M88" s="29"/>
    </row>
    <row r="89" spans="1:13" x14ac:dyDescent="0.25">
      <c r="A89" s="21"/>
      <c r="B89" s="22"/>
      <c r="C89" s="22"/>
      <c r="D89" s="22"/>
      <c r="E89" s="23"/>
      <c r="F89" s="28"/>
      <c r="H89" s="30"/>
      <c r="I89" s="30"/>
      <c r="J89" s="17"/>
      <c r="K89" s="25"/>
      <c r="L89" s="17"/>
      <c r="M89" s="29"/>
    </row>
    <row r="90" spans="1:13" x14ac:dyDescent="0.25">
      <c r="A90" s="21"/>
      <c r="B90" s="22"/>
      <c r="C90" s="22"/>
      <c r="D90" s="22"/>
      <c r="E90" s="23"/>
      <c r="F90" s="28"/>
      <c r="H90" s="30"/>
      <c r="I90" s="30"/>
      <c r="J90" s="17"/>
      <c r="K90" s="25"/>
      <c r="L90" s="17"/>
      <c r="M90" s="29"/>
    </row>
    <row r="91" spans="1:13" x14ac:dyDescent="0.25">
      <c r="A91" s="21"/>
      <c r="B91" s="22"/>
      <c r="C91" s="22"/>
      <c r="D91" s="22"/>
      <c r="E91" s="23"/>
      <c r="F91" s="28"/>
      <c r="H91" s="30"/>
      <c r="I91" s="30"/>
      <c r="J91" s="17"/>
      <c r="K91" s="25"/>
      <c r="L91" s="17"/>
      <c r="M91" s="29"/>
    </row>
    <row r="92" spans="1:13" x14ac:dyDescent="0.25">
      <c r="A92" s="21"/>
      <c r="B92" s="22"/>
      <c r="C92" s="22"/>
      <c r="D92" s="22"/>
      <c r="E92" s="23"/>
      <c r="F92" s="28"/>
      <c r="H92" s="30"/>
      <c r="I92" s="30"/>
      <c r="J92" s="17"/>
      <c r="K92" s="25"/>
      <c r="L92" s="17"/>
      <c r="M92" s="29"/>
    </row>
    <row r="93" spans="1:13" x14ac:dyDescent="0.25">
      <c r="A93" s="21"/>
      <c r="B93" s="22"/>
      <c r="C93" s="22"/>
      <c r="D93" s="22"/>
      <c r="E93" s="23"/>
      <c r="F93" s="28"/>
      <c r="H93" s="30"/>
      <c r="I93" s="21"/>
      <c r="J93" s="17"/>
      <c r="K93" s="25"/>
      <c r="L93" s="17"/>
      <c r="M93" s="29"/>
    </row>
    <row r="94" spans="1:13" x14ac:dyDescent="0.25">
      <c r="A94" s="21"/>
      <c r="B94" s="22"/>
      <c r="C94" s="22"/>
      <c r="D94" s="22"/>
      <c r="E94" s="23"/>
      <c r="F94" s="28"/>
      <c r="H94" s="30"/>
      <c r="I94" s="21"/>
      <c r="J94" s="17"/>
      <c r="K94" s="25"/>
      <c r="L94" s="17"/>
      <c r="M94" s="29"/>
    </row>
    <row r="95" spans="1:13" x14ac:dyDescent="0.25">
      <c r="A95" s="21"/>
      <c r="B95" s="22"/>
      <c r="C95" s="22"/>
      <c r="D95" s="22"/>
      <c r="E95" s="23"/>
      <c r="F95" s="28"/>
      <c r="H95" s="30"/>
      <c r="I95" s="21"/>
      <c r="J95" s="17"/>
      <c r="K95" s="25"/>
      <c r="L95" s="17"/>
      <c r="M95" s="29"/>
    </row>
    <row r="96" spans="1:13" x14ac:dyDescent="0.25">
      <c r="A96" s="21"/>
      <c r="B96" s="22"/>
      <c r="C96" s="22"/>
      <c r="D96" s="22"/>
      <c r="E96" s="23"/>
      <c r="F96" s="28"/>
      <c r="H96" s="30"/>
      <c r="I96" s="21"/>
      <c r="J96" s="17"/>
      <c r="K96" s="25"/>
      <c r="L96" s="17"/>
      <c r="M96" s="29"/>
    </row>
    <row r="97" spans="1:13" x14ac:dyDescent="0.25">
      <c r="A97" s="21"/>
      <c r="B97" s="22"/>
      <c r="C97" s="22"/>
      <c r="D97" s="22"/>
      <c r="E97" s="27"/>
      <c r="F97" s="28"/>
      <c r="H97" s="30"/>
      <c r="I97" s="21"/>
      <c r="J97" s="17"/>
      <c r="K97" s="25"/>
      <c r="L97" s="17"/>
      <c r="M97" s="29"/>
    </row>
    <row r="98" spans="1:13" x14ac:dyDescent="0.25">
      <c r="A98" s="21"/>
      <c r="B98" s="22"/>
      <c r="C98" s="22"/>
      <c r="D98" s="22"/>
      <c r="E98" s="27"/>
      <c r="F98" s="28"/>
      <c r="H98" s="30"/>
      <c r="I98" s="21"/>
      <c r="J98" s="17"/>
      <c r="K98" s="25"/>
      <c r="L98" s="17"/>
      <c r="M98" s="29"/>
    </row>
  </sheetData>
  <sheetProtection selectLockedCells="1"/>
  <dataValidations count="7">
    <dataValidation type="list" allowBlank="1" showInputMessage="1" showErrorMessage="1" sqref="J29:J98 J9:J27" xr:uid="{CA0F4CE8-6087-4595-B1A4-E883CB4AE6AB}">
      <formula1>IF(I9="SEMILLAS",$E$1:$E$3,INDIRECT(I9))</formula1>
    </dataValidation>
    <dataValidation type="list" allowBlank="1" showInputMessage="1" showErrorMessage="1" sqref="I29:I98 I9:I27" xr:uid="{C520D366-61AE-43F9-ADA2-5C7581583EFE}">
      <formula1>FHFIS_Maíz</formula1>
    </dataValidation>
    <dataValidation type="list" allowBlank="1" showInputMessage="1" showErrorMessage="1" sqref="D29:D98 D9:D27" xr:uid="{2DDB39BB-BEC0-4E75-80B5-01B142B77348}">
      <formula1>PropioContratado</formula1>
    </dataValidation>
    <dataValidation type="list" allowBlank="1" showInputMessage="1" showErrorMessage="1" sqref="B29:B98 B9:B27" xr:uid="{FBE724DE-C44B-4FED-9259-694899096320}">
      <formula1>Labores</formula1>
    </dataValidation>
    <dataValidation type="list" allowBlank="1" showInputMessage="1" showErrorMessage="1" sqref="E1:E3" xr:uid="{51ED7938-42D0-4F1D-978E-E32D27DE8D46}">
      <formula1>INDIRECT($B$2)</formula1>
    </dataValidation>
    <dataValidation type="list" allowBlank="1" showInputMessage="1" showErrorMessage="1" sqref="B1" xr:uid="{3C55CE8A-9B1E-4664-9265-E93C51F1611F}">
      <formula1>años</formula1>
    </dataValidation>
    <dataValidation type="list" allowBlank="1" showInputMessage="1" showErrorMessage="1" sqref="B2:B3" xr:uid="{A067EDD4-BADD-48F8-AED6-02F32337AF48}">
      <formula1>actividades</formula1>
    </dataValidation>
  </dataValidations>
  <hyperlinks>
    <hyperlink ref="L1" location="INDICE!G1" display="volver" xr:uid="{952A0A83-F52D-46CD-9AB3-A2EF0CE36C4A}"/>
  </hyperlinks>
  <pageMargins left="0.7" right="0.7" top="0.75" bottom="0.75" header="0.3" footer="0.3"/>
  <pageSetup paperSize="9" orientation="portrait" horizontalDpi="200" verticalDpi="200" r:id="rId1"/>
  <legacy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79F3B-3B21-40D0-A349-D416C35CC20B}">
  <dimension ref="A1:M97"/>
  <sheetViews>
    <sheetView showGridLines="0" topLeftCell="A4" zoomScale="80" zoomScaleNormal="80" workbookViewId="0">
      <selection activeCell="K19" sqref="K19"/>
    </sheetView>
  </sheetViews>
  <sheetFormatPr baseColWidth="10" defaultRowHeight="14.25" x14ac:dyDescent="0.25"/>
  <cols>
    <col min="1" max="1" width="14.85546875" style="7" customWidth="1"/>
    <col min="2" max="2" width="15.42578125" style="35" customWidth="1"/>
    <col min="3" max="3" width="16.7109375" style="35" customWidth="1"/>
    <col min="4" max="4" width="15.5703125" style="7" bestFit="1" customWidth="1"/>
    <col min="5" max="5" width="19.7109375" style="7" customWidth="1"/>
    <col min="6" max="6" width="17.7109375" style="7" customWidth="1"/>
    <col min="7" max="7" width="4.140625" style="7" customWidth="1"/>
    <col min="8" max="8" width="15.42578125" style="7" bestFit="1" customWidth="1"/>
    <col min="9" max="9" width="22.28515625" style="7" customWidth="1"/>
    <col min="10" max="10" width="30.5703125" style="7" customWidth="1"/>
    <col min="11" max="11" width="20" style="7" customWidth="1"/>
    <col min="12" max="12" width="15.140625" style="7" bestFit="1" customWidth="1"/>
    <col min="13" max="13" width="13" style="7" bestFit="1" customWidth="1"/>
    <col min="14" max="16384" width="11.42578125" style="7"/>
  </cols>
  <sheetData>
    <row r="1" spans="1:13" x14ac:dyDescent="0.25">
      <c r="A1" s="36" t="s">
        <v>0</v>
      </c>
      <c r="B1" s="37"/>
      <c r="C1" s="37"/>
      <c r="D1" s="38" t="s">
        <v>46</v>
      </c>
      <c r="E1" s="39"/>
      <c r="F1" s="40"/>
      <c r="G1" s="6"/>
      <c r="H1" s="6" t="s">
        <v>3</v>
      </c>
      <c r="I1" s="6"/>
      <c r="J1" s="6"/>
      <c r="L1" s="8" t="s">
        <v>4</v>
      </c>
    </row>
    <row r="2" spans="1:13" x14ac:dyDescent="0.25">
      <c r="A2" s="41" t="s">
        <v>5</v>
      </c>
      <c r="B2" s="42"/>
      <c r="C2" s="42"/>
      <c r="D2" s="38" t="s">
        <v>46</v>
      </c>
      <c r="E2" s="39"/>
      <c r="F2" s="43"/>
      <c r="G2" s="6"/>
      <c r="H2" s="6" t="s">
        <v>9</v>
      </c>
      <c r="I2" s="6"/>
      <c r="J2" s="6"/>
    </row>
    <row r="3" spans="1:13" x14ac:dyDescent="0.25">
      <c r="A3" s="41" t="s">
        <v>5</v>
      </c>
      <c r="B3" s="42"/>
      <c r="C3" s="42"/>
      <c r="D3" s="38" t="s">
        <v>46</v>
      </c>
      <c r="E3" s="39"/>
      <c r="F3" s="43"/>
      <c r="G3" s="6"/>
      <c r="H3" s="6" t="s">
        <v>12</v>
      </c>
      <c r="I3" s="12" t="s">
        <v>13</v>
      </c>
      <c r="J3" s="6"/>
    </row>
    <row r="4" spans="1:13" x14ac:dyDescent="0.25">
      <c r="A4" s="41" t="s">
        <v>14</v>
      </c>
      <c r="B4" s="43">
        <v>5</v>
      </c>
      <c r="C4" s="43"/>
      <c r="D4" s="40"/>
      <c r="E4" s="40"/>
      <c r="F4" s="40"/>
      <c r="G4" s="6"/>
      <c r="H4" s="6" t="s">
        <v>15</v>
      </c>
      <c r="I4" s="6"/>
    </row>
    <row r="5" spans="1:13" x14ac:dyDescent="0.25">
      <c r="A5" s="41" t="s">
        <v>16</v>
      </c>
      <c r="B5" s="44"/>
      <c r="C5" s="43"/>
      <c r="D5" s="40"/>
      <c r="E5" s="40"/>
      <c r="F5" s="40"/>
      <c r="G5" s="6"/>
      <c r="J5" s="6"/>
    </row>
    <row r="6" spans="1:13" x14ac:dyDescent="0.25">
      <c r="B6" s="7"/>
      <c r="C6" s="7"/>
      <c r="G6" s="6"/>
      <c r="H6" s="6"/>
      <c r="I6" s="6"/>
      <c r="J6" s="6"/>
    </row>
    <row r="7" spans="1:13" x14ac:dyDescent="0.25">
      <c r="B7" s="7"/>
      <c r="C7" s="7"/>
    </row>
    <row r="8" spans="1:13" ht="30" customHeight="1" x14ac:dyDescent="0.25">
      <c r="A8" s="19" t="s">
        <v>17</v>
      </c>
      <c r="B8" s="19" t="s">
        <v>18</v>
      </c>
      <c r="C8" s="20" t="s">
        <v>19</v>
      </c>
      <c r="D8" s="19" t="s">
        <v>20</v>
      </c>
      <c r="E8" s="19" t="s">
        <v>21</v>
      </c>
      <c r="F8" s="19" t="s">
        <v>22</v>
      </c>
      <c r="H8" s="19" t="s">
        <v>17</v>
      </c>
      <c r="I8" s="19" t="s">
        <v>23</v>
      </c>
      <c r="J8" s="19" t="s">
        <v>24</v>
      </c>
      <c r="K8" s="19" t="s">
        <v>25</v>
      </c>
      <c r="L8" s="19" t="s">
        <v>26</v>
      </c>
      <c r="M8" s="19" t="s">
        <v>27</v>
      </c>
    </row>
    <row r="9" spans="1:13" x14ac:dyDescent="0.25">
      <c r="A9" s="21">
        <v>43650</v>
      </c>
      <c r="B9" s="22" t="s">
        <v>28</v>
      </c>
      <c r="C9" s="62">
        <v>78</v>
      </c>
      <c r="D9" s="22" t="s">
        <v>29</v>
      </c>
      <c r="E9" s="23">
        <v>250</v>
      </c>
      <c r="F9" s="24">
        <f t="shared" ref="F9:F26" si="0">(E9*C9)</f>
        <v>19500</v>
      </c>
      <c r="H9" s="21">
        <v>43650</v>
      </c>
      <c r="I9" s="21" t="s">
        <v>30</v>
      </c>
      <c r="J9" s="21" t="s">
        <v>36</v>
      </c>
      <c r="K9" s="59">
        <v>2</v>
      </c>
      <c r="L9" s="17"/>
      <c r="M9" s="26">
        <f>L9*K9*Lote5L[[#This Row],[Sup. Ha. x Labor]]</f>
        <v>0</v>
      </c>
    </row>
    <row r="10" spans="1:13" x14ac:dyDescent="0.25">
      <c r="A10" s="21">
        <v>43699</v>
      </c>
      <c r="B10" s="22" t="s">
        <v>32</v>
      </c>
      <c r="C10" s="62">
        <v>78</v>
      </c>
      <c r="D10" s="22" t="s">
        <v>33</v>
      </c>
      <c r="E10" s="23">
        <v>488</v>
      </c>
      <c r="F10" s="24">
        <f t="shared" si="0"/>
        <v>38064</v>
      </c>
      <c r="H10" s="21">
        <v>43650</v>
      </c>
      <c r="I10" s="21" t="s">
        <v>30</v>
      </c>
      <c r="J10" s="65" t="s">
        <v>34</v>
      </c>
      <c r="K10" s="59">
        <v>0.7</v>
      </c>
      <c r="L10" s="17"/>
      <c r="M10" s="26">
        <f>L10*K10*Lote5L[[#This Row],[Sup. Ha. x Labor]]</f>
        <v>0</v>
      </c>
    </row>
    <row r="11" spans="1:13" x14ac:dyDescent="0.25">
      <c r="A11" s="21">
        <v>43732</v>
      </c>
      <c r="B11" s="22" t="s">
        <v>35</v>
      </c>
      <c r="C11" s="62">
        <v>78</v>
      </c>
      <c r="D11" s="22" t="s">
        <v>33</v>
      </c>
      <c r="E11" s="23">
        <v>2500</v>
      </c>
      <c r="F11" s="24">
        <f t="shared" si="0"/>
        <v>195000</v>
      </c>
      <c r="H11" s="21">
        <v>43650</v>
      </c>
      <c r="I11" s="21" t="s">
        <v>30</v>
      </c>
      <c r="J11" s="65" t="s">
        <v>31</v>
      </c>
      <c r="K11" s="59">
        <v>2.2999999999999998</v>
      </c>
      <c r="L11" s="17"/>
      <c r="M11" s="26">
        <f>L11*K11*Lote5L[[#This Row],[Sup. Ha. x Labor]]</f>
        <v>0</v>
      </c>
    </row>
    <row r="12" spans="1:13" x14ac:dyDescent="0.25">
      <c r="A12" s="21">
        <v>43736</v>
      </c>
      <c r="B12" s="22" t="s">
        <v>28</v>
      </c>
      <c r="C12" s="62">
        <v>78</v>
      </c>
      <c r="D12" s="22" t="s">
        <v>29</v>
      </c>
      <c r="E12" s="23">
        <v>250</v>
      </c>
      <c r="F12" s="24">
        <f t="shared" si="0"/>
        <v>19500</v>
      </c>
      <c r="H12" s="21">
        <v>43650</v>
      </c>
      <c r="I12" s="21" t="s">
        <v>30</v>
      </c>
      <c r="J12" s="21" t="s">
        <v>37</v>
      </c>
      <c r="K12" s="59">
        <v>0.15</v>
      </c>
      <c r="L12" s="17"/>
      <c r="M12" s="26">
        <f>L12*K12*Lote5L[[#This Row],[Sup. Ha. x Labor]]</f>
        <v>0</v>
      </c>
    </row>
    <row r="13" spans="1:13" x14ac:dyDescent="0.25">
      <c r="A13" s="21"/>
      <c r="B13" s="22"/>
      <c r="C13" s="62">
        <f>IF(Lote5L[[#This Row],[Labores]]&lt;&gt;"","Sup.?",0)</f>
        <v>0</v>
      </c>
      <c r="D13" s="22"/>
      <c r="E13" s="45"/>
      <c r="F13" s="24">
        <f t="shared" si="0"/>
        <v>0</v>
      </c>
      <c r="H13" s="21">
        <v>43699</v>
      </c>
      <c r="I13" s="21" t="s">
        <v>38</v>
      </c>
      <c r="J13" s="21" t="s">
        <v>39</v>
      </c>
      <c r="K13" s="60">
        <v>0.1</v>
      </c>
      <c r="L13" s="17"/>
      <c r="M13" s="26">
        <f>L13*K13*Lote5L[[#This Row],[Sup. Ha. x Labor]]</f>
        <v>0</v>
      </c>
    </row>
    <row r="14" spans="1:13" x14ac:dyDescent="0.25">
      <c r="A14" s="21"/>
      <c r="B14" s="22"/>
      <c r="C14" s="62">
        <f>IF(Lote5L[[#This Row],[Labores]]&lt;&gt;"","Sup.?",0)</f>
        <v>0</v>
      </c>
      <c r="D14" s="22"/>
      <c r="E14" s="23"/>
      <c r="F14" s="24">
        <f t="shared" si="0"/>
        <v>0</v>
      </c>
      <c r="H14" s="21">
        <v>43732</v>
      </c>
      <c r="I14" s="21" t="s">
        <v>40</v>
      </c>
      <c r="J14" s="21" t="s">
        <v>8</v>
      </c>
      <c r="K14" s="61">
        <v>71</v>
      </c>
      <c r="L14" s="17"/>
      <c r="M14" s="26">
        <f>L14*K14*Lote5L[[#This Row],[Sup. Ha. x Labor]]</f>
        <v>0</v>
      </c>
    </row>
    <row r="15" spans="1:13" x14ac:dyDescent="0.25">
      <c r="A15" s="21"/>
      <c r="B15" s="22"/>
      <c r="C15" s="62">
        <f>IF(Lote5L[[#This Row],[Labores]]&lt;&gt;"","Sup.?",0)</f>
        <v>0</v>
      </c>
      <c r="D15" s="22"/>
      <c r="E15" s="23"/>
      <c r="F15" s="24">
        <f t="shared" si="0"/>
        <v>0</v>
      </c>
      <c r="H15" s="30">
        <v>43732</v>
      </c>
      <c r="I15" s="21" t="s">
        <v>38</v>
      </c>
      <c r="J15" s="21" t="s">
        <v>41</v>
      </c>
      <c r="K15" s="60">
        <v>0.13</v>
      </c>
      <c r="L15" s="17"/>
      <c r="M15" s="26">
        <f>L15*K15*Lote5L[[#This Row],[Sup. Ha. x Labor]]</f>
        <v>0</v>
      </c>
    </row>
    <row r="16" spans="1:13" x14ac:dyDescent="0.25">
      <c r="A16" s="21"/>
      <c r="B16" s="22"/>
      <c r="C16" s="62">
        <f>IF(Lote5L[[#This Row],[Labores]]&lt;&gt;"","Sup.?",0)</f>
        <v>0</v>
      </c>
      <c r="D16" s="22"/>
      <c r="E16" s="27"/>
      <c r="F16" s="28">
        <f t="shared" si="0"/>
        <v>0</v>
      </c>
      <c r="H16" s="30">
        <v>43732</v>
      </c>
      <c r="I16" s="21" t="s">
        <v>38</v>
      </c>
      <c r="J16" s="21" t="s">
        <v>42</v>
      </c>
      <c r="K16" s="60">
        <v>0.18</v>
      </c>
      <c r="L16" s="17"/>
      <c r="M16" s="26">
        <f>L16*K16*Lote5L[[#This Row],[Sup. Ha. x Labor]]</f>
        <v>0</v>
      </c>
    </row>
    <row r="17" spans="1:13" x14ac:dyDescent="0.25">
      <c r="A17" s="21"/>
      <c r="B17" s="22"/>
      <c r="C17" s="62">
        <f>IF(Lote5L[[#This Row],[Labores]]&lt;&gt;"","Sup.?",0)</f>
        <v>0</v>
      </c>
      <c r="D17" s="22"/>
      <c r="E17" s="27"/>
      <c r="F17" s="28">
        <f t="shared" si="0"/>
        <v>0</v>
      </c>
      <c r="H17" s="30">
        <v>43736</v>
      </c>
      <c r="I17" s="21" t="s">
        <v>30</v>
      </c>
      <c r="J17" s="65" t="s">
        <v>31</v>
      </c>
      <c r="K17" s="59">
        <v>0.5</v>
      </c>
      <c r="L17" s="17"/>
      <c r="M17" s="26">
        <f>L17*K17*Lote5L[[#This Row],[Sup. Ha. x Labor]]</f>
        <v>0</v>
      </c>
    </row>
    <row r="18" spans="1:13" x14ac:dyDescent="0.25">
      <c r="A18" s="21"/>
      <c r="B18" s="22"/>
      <c r="C18" s="62">
        <f>IF(Lote5L[[#This Row],[Labores]]&lt;&gt;"","Sup.?",0)</f>
        <v>0</v>
      </c>
      <c r="D18" s="22"/>
      <c r="E18" s="27"/>
      <c r="F18" s="28">
        <f t="shared" si="0"/>
        <v>0</v>
      </c>
      <c r="H18" s="30">
        <v>43736</v>
      </c>
      <c r="I18" s="21" t="s">
        <v>30</v>
      </c>
      <c r="J18" s="65" t="s">
        <v>34</v>
      </c>
      <c r="K18" s="59">
        <v>2.5</v>
      </c>
      <c r="L18" s="17"/>
      <c r="M18" s="26">
        <f>L18*K18*Lote5L[[#This Row],[Sup. Ha. x Labor]]</f>
        <v>0</v>
      </c>
    </row>
    <row r="19" spans="1:13" x14ac:dyDescent="0.25">
      <c r="A19" s="21"/>
      <c r="B19" s="22"/>
      <c r="C19" s="62">
        <f>IF(Lote5L[[#This Row],[Labores]]&lt;&gt;"","Sup.?",0)</f>
        <v>0</v>
      </c>
      <c r="D19" s="22"/>
      <c r="E19" s="27"/>
      <c r="F19" s="28">
        <f t="shared" si="0"/>
        <v>0</v>
      </c>
      <c r="H19" s="30">
        <v>43736</v>
      </c>
      <c r="I19" s="21" t="s">
        <v>30</v>
      </c>
      <c r="J19" s="21" t="s">
        <v>43</v>
      </c>
      <c r="K19" s="59">
        <v>1</v>
      </c>
      <c r="L19" s="17"/>
      <c r="M19" s="26">
        <f>L19*K19*Lote5L[[#This Row],[Sup. Ha. x Labor]]</f>
        <v>0</v>
      </c>
    </row>
    <row r="20" spans="1:13" x14ac:dyDescent="0.25">
      <c r="A20" s="21"/>
      <c r="B20" s="22"/>
      <c r="C20" s="62">
        <f>IF(Lote5L[[#This Row],[Labores]]&lt;&gt;"","Sup.?",0)</f>
        <v>0</v>
      </c>
      <c r="D20" s="22"/>
      <c r="E20" s="27"/>
      <c r="F20" s="28">
        <f t="shared" si="0"/>
        <v>0</v>
      </c>
      <c r="G20" s="31"/>
      <c r="H20" s="30">
        <v>43736</v>
      </c>
      <c r="I20" s="21" t="s">
        <v>44</v>
      </c>
      <c r="J20" s="21" t="s">
        <v>45</v>
      </c>
      <c r="K20" s="59">
        <v>0.02</v>
      </c>
      <c r="L20" s="17"/>
      <c r="M20" s="26">
        <f>L20*K20*Lote5L[[#This Row],[Sup. Ha. x Labor]]</f>
        <v>0</v>
      </c>
    </row>
    <row r="21" spans="1:13" x14ac:dyDescent="0.25">
      <c r="A21" s="21"/>
      <c r="B21" s="22"/>
      <c r="C21" s="62">
        <f>IF(Lote5L[[#This Row],[Labores]]&lt;&gt;"","Sup.?",0)</f>
        <v>0</v>
      </c>
      <c r="D21" s="22"/>
      <c r="E21" s="27"/>
      <c r="F21" s="28">
        <f t="shared" si="0"/>
        <v>0</v>
      </c>
      <c r="G21" s="31"/>
      <c r="H21" s="30"/>
      <c r="I21" s="21"/>
      <c r="J21" s="21"/>
      <c r="K21" s="59"/>
      <c r="L21" s="17"/>
      <c r="M21" s="26">
        <f>L21*K21*Lote5L[[#This Row],[Sup. Ha. x Labor]]</f>
        <v>0</v>
      </c>
    </row>
    <row r="22" spans="1:13" x14ac:dyDescent="0.25">
      <c r="A22" s="21"/>
      <c r="B22" s="22"/>
      <c r="C22" s="62">
        <f>IF(Lote5L[[#This Row],[Labores]]&lt;&gt;"","Sup.?",0)</f>
        <v>0</v>
      </c>
      <c r="D22" s="22"/>
      <c r="E22" s="27"/>
      <c r="F22" s="28">
        <f t="shared" si="0"/>
        <v>0</v>
      </c>
      <c r="G22" s="31"/>
      <c r="H22" s="30"/>
      <c r="I22" s="21"/>
      <c r="J22" s="21"/>
      <c r="K22" s="59"/>
      <c r="L22" s="17"/>
      <c r="M22" s="26">
        <f>L22*K22*Lote5L[[#This Row],[Sup. Ha. x Labor]]</f>
        <v>0</v>
      </c>
    </row>
    <row r="23" spans="1:13" x14ac:dyDescent="0.25">
      <c r="A23" s="21"/>
      <c r="B23" s="22"/>
      <c r="C23" s="62">
        <f>IF(Lote5L[[#This Row],[Labores]]&lt;&gt;"","Sup.?",0)</f>
        <v>0</v>
      </c>
      <c r="D23" s="22"/>
      <c r="E23" s="27"/>
      <c r="F23" s="28">
        <f t="shared" si="0"/>
        <v>0</v>
      </c>
      <c r="G23" s="31"/>
      <c r="H23" s="30"/>
      <c r="I23" s="21"/>
      <c r="J23" s="21"/>
      <c r="K23" s="59"/>
      <c r="L23" s="17"/>
      <c r="M23" s="26">
        <f>L23*K23*Lote5L[[#This Row],[Sup. Ha. x Labor]]</f>
        <v>0</v>
      </c>
    </row>
    <row r="24" spans="1:13" x14ac:dyDescent="0.25">
      <c r="A24" s="21"/>
      <c r="B24" s="22"/>
      <c r="C24" s="62">
        <f>IF(Lote5L[[#This Row],[Labores]]&lt;&gt;"","Sup.?",0)</f>
        <v>0</v>
      </c>
      <c r="D24" s="22"/>
      <c r="E24" s="27"/>
      <c r="F24" s="28">
        <f t="shared" si="0"/>
        <v>0</v>
      </c>
      <c r="H24" s="30"/>
      <c r="I24" s="21"/>
      <c r="J24" s="21"/>
      <c r="K24" s="59"/>
      <c r="L24" s="17"/>
      <c r="M24" s="29">
        <f>L24*K24*Lote5L[[#This Row],[Sup. Ha. x Labor]]</f>
        <v>0</v>
      </c>
    </row>
    <row r="25" spans="1:13" x14ac:dyDescent="0.25">
      <c r="A25" s="21"/>
      <c r="B25" s="22"/>
      <c r="C25" s="62">
        <f>IF(Lote5L[[#This Row],[Labores]]&lt;&gt;"","Sup.?",0)</f>
        <v>0</v>
      </c>
      <c r="D25" s="22"/>
      <c r="E25" s="27"/>
      <c r="F25" s="28">
        <f t="shared" si="0"/>
        <v>0</v>
      </c>
      <c r="H25" s="30"/>
      <c r="I25" s="21"/>
      <c r="J25" s="21"/>
      <c r="K25" s="59"/>
      <c r="L25" s="17"/>
      <c r="M25" s="29">
        <f>L25*K25*Lote5L[[#This Row],[Sup. Ha. x Labor]]</f>
        <v>0</v>
      </c>
    </row>
    <row r="26" spans="1:13" x14ac:dyDescent="0.25">
      <c r="A26" s="21"/>
      <c r="B26" s="22"/>
      <c r="C26" s="62">
        <f>IF(Lote5L[[#This Row],[Labores]]&lt;&gt;"","Sup.?",0)</f>
        <v>0</v>
      </c>
      <c r="D26" s="22"/>
      <c r="E26" s="27"/>
      <c r="F26" s="28">
        <f t="shared" si="0"/>
        <v>0</v>
      </c>
      <c r="H26" s="30"/>
      <c r="I26" s="21"/>
      <c r="J26" s="21"/>
      <c r="K26" s="59"/>
      <c r="L26" s="17"/>
      <c r="M26" s="29">
        <f>L26*K26*Lote5L[[#This Row],[Sup. Ha. x Labor]]</f>
        <v>0</v>
      </c>
    </row>
    <row r="27" spans="1:13" x14ac:dyDescent="0.25">
      <c r="A27" s="32" t="s">
        <v>22</v>
      </c>
      <c r="B27" s="32"/>
      <c r="C27" s="63"/>
      <c r="D27" s="32"/>
      <c r="E27" s="33"/>
      <c r="F27" s="33">
        <f>SUBTOTAL(109,Lote5L[Total])</f>
        <v>272064</v>
      </c>
      <c r="H27" s="32" t="s">
        <v>22</v>
      </c>
      <c r="I27" s="32"/>
      <c r="J27" s="32"/>
      <c r="K27" s="63"/>
      <c r="L27" s="32"/>
      <c r="M27" s="34">
        <f>SUBTOTAL(109,Lote5I[$/Ha.])</f>
        <v>0</v>
      </c>
    </row>
    <row r="28" spans="1:13" x14ac:dyDescent="0.25">
      <c r="A28" s="21"/>
      <c r="B28" s="22"/>
      <c r="C28" s="22"/>
      <c r="D28" s="22"/>
      <c r="E28" s="27"/>
      <c r="F28" s="28"/>
      <c r="H28" s="30"/>
      <c r="I28" s="21"/>
      <c r="J28" s="21"/>
      <c r="K28" s="25"/>
      <c r="L28" s="17"/>
      <c r="M28" s="29"/>
    </row>
    <row r="29" spans="1:13" x14ac:dyDescent="0.25">
      <c r="A29" s="21"/>
      <c r="B29" s="22"/>
      <c r="C29" s="22"/>
      <c r="D29" s="22"/>
      <c r="E29" s="27"/>
      <c r="F29" s="28"/>
      <c r="H29" s="30"/>
      <c r="I29" s="21"/>
      <c r="J29" s="21"/>
      <c r="K29" s="25"/>
      <c r="L29" s="17"/>
      <c r="M29" s="29"/>
    </row>
    <row r="30" spans="1:13" x14ac:dyDescent="0.25">
      <c r="A30" s="21"/>
      <c r="B30" s="22"/>
      <c r="C30" s="22"/>
      <c r="D30" s="22"/>
      <c r="E30" s="27"/>
      <c r="F30" s="28"/>
      <c r="H30" s="30"/>
      <c r="I30" s="21"/>
      <c r="J30" s="21"/>
      <c r="K30" s="25"/>
      <c r="L30" s="17"/>
      <c r="M30" s="29"/>
    </row>
    <row r="31" spans="1:13" x14ac:dyDescent="0.25">
      <c r="A31" s="21"/>
      <c r="B31" s="22"/>
      <c r="C31" s="22"/>
      <c r="D31" s="22"/>
      <c r="E31" s="27"/>
      <c r="F31" s="28"/>
      <c r="H31" s="30"/>
      <c r="I31" s="21"/>
      <c r="J31" s="21"/>
      <c r="K31" s="25"/>
      <c r="L31" s="17"/>
      <c r="M31" s="29"/>
    </row>
    <row r="32" spans="1:13" x14ac:dyDescent="0.25">
      <c r="A32" s="21"/>
      <c r="B32" s="22"/>
      <c r="C32" s="22"/>
      <c r="D32" s="22"/>
      <c r="E32" s="27"/>
      <c r="F32" s="28"/>
      <c r="H32" s="30"/>
      <c r="I32" s="21"/>
      <c r="J32" s="21"/>
      <c r="K32" s="25"/>
      <c r="L32" s="17"/>
      <c r="M32" s="29"/>
    </row>
    <row r="33" spans="1:13" x14ac:dyDescent="0.25">
      <c r="A33" s="21"/>
      <c r="B33" s="22"/>
      <c r="C33" s="22"/>
      <c r="D33" s="22"/>
      <c r="E33" s="27"/>
      <c r="F33" s="28"/>
      <c r="H33" s="30"/>
      <c r="I33" s="21"/>
      <c r="J33" s="21"/>
      <c r="K33" s="25"/>
      <c r="L33" s="17"/>
      <c r="M33" s="29"/>
    </row>
    <row r="34" spans="1:13" x14ac:dyDescent="0.25">
      <c r="A34" s="21"/>
      <c r="B34" s="22"/>
      <c r="C34" s="22"/>
      <c r="D34" s="22"/>
      <c r="E34" s="27"/>
      <c r="F34" s="28"/>
      <c r="H34" s="30"/>
      <c r="I34" s="21"/>
      <c r="J34" s="21"/>
      <c r="K34" s="25"/>
      <c r="L34" s="17"/>
      <c r="M34" s="29"/>
    </row>
    <row r="35" spans="1:13" x14ac:dyDescent="0.25">
      <c r="A35" s="21"/>
      <c r="B35" s="22"/>
      <c r="C35" s="22"/>
      <c r="D35" s="22"/>
      <c r="E35" s="27"/>
      <c r="F35" s="28"/>
      <c r="H35" s="30"/>
      <c r="I35" s="21"/>
      <c r="J35" s="21"/>
      <c r="K35" s="25"/>
      <c r="L35" s="17"/>
      <c r="M35" s="29"/>
    </row>
    <row r="36" spans="1:13" x14ac:dyDescent="0.25">
      <c r="A36" s="21"/>
      <c r="B36" s="22"/>
      <c r="C36" s="22"/>
      <c r="D36" s="22"/>
      <c r="E36" s="27"/>
      <c r="F36" s="28"/>
      <c r="H36" s="30"/>
      <c r="I36" s="21"/>
      <c r="J36" s="21"/>
      <c r="K36" s="25"/>
      <c r="L36" s="17"/>
      <c r="M36" s="29"/>
    </row>
    <row r="37" spans="1:13" x14ac:dyDescent="0.25">
      <c r="A37" s="21"/>
      <c r="B37" s="22"/>
      <c r="C37" s="22"/>
      <c r="D37" s="22"/>
      <c r="E37" s="27"/>
      <c r="F37" s="28"/>
      <c r="H37" s="30"/>
      <c r="I37" s="21"/>
      <c r="J37" s="21"/>
      <c r="K37" s="25"/>
      <c r="L37" s="17"/>
      <c r="M37" s="29"/>
    </row>
    <row r="38" spans="1:13" x14ac:dyDescent="0.25">
      <c r="A38" s="21"/>
      <c r="B38" s="22"/>
      <c r="C38" s="22"/>
      <c r="D38" s="22"/>
      <c r="E38" s="27"/>
      <c r="F38" s="28"/>
      <c r="H38" s="30"/>
      <c r="I38" s="21"/>
      <c r="J38" s="21"/>
      <c r="K38" s="25"/>
      <c r="L38" s="17"/>
      <c r="M38" s="29"/>
    </row>
    <row r="39" spans="1:13" x14ac:dyDescent="0.25">
      <c r="A39" s="21"/>
      <c r="B39" s="22"/>
      <c r="C39" s="22"/>
      <c r="D39" s="22"/>
      <c r="E39" s="27"/>
      <c r="F39" s="28"/>
      <c r="H39" s="30"/>
      <c r="I39" s="21"/>
      <c r="J39" s="21"/>
      <c r="K39" s="25"/>
      <c r="L39" s="17"/>
      <c r="M39" s="29"/>
    </row>
    <row r="40" spans="1:13" x14ac:dyDescent="0.25">
      <c r="A40" s="21"/>
      <c r="B40" s="22"/>
      <c r="C40" s="22"/>
      <c r="D40" s="22"/>
      <c r="E40" s="27"/>
      <c r="F40" s="28"/>
      <c r="H40" s="30"/>
      <c r="I40" s="21"/>
      <c r="J40" s="21"/>
      <c r="K40" s="25"/>
      <c r="L40" s="17"/>
      <c r="M40" s="29"/>
    </row>
    <row r="41" spans="1:13" x14ac:dyDescent="0.25">
      <c r="A41" s="21"/>
      <c r="B41" s="22"/>
      <c r="C41" s="22"/>
      <c r="D41" s="22"/>
      <c r="E41" s="27"/>
      <c r="F41" s="28"/>
      <c r="H41" s="30"/>
      <c r="I41" s="21"/>
      <c r="J41" s="21"/>
      <c r="K41" s="25"/>
      <c r="L41" s="17"/>
      <c r="M41" s="29"/>
    </row>
    <row r="42" spans="1:13" x14ac:dyDescent="0.25">
      <c r="A42" s="21"/>
      <c r="B42" s="22"/>
      <c r="C42" s="22"/>
      <c r="D42" s="22"/>
      <c r="E42" s="27"/>
      <c r="F42" s="28"/>
      <c r="H42" s="30"/>
      <c r="I42" s="21"/>
      <c r="J42" s="21"/>
      <c r="K42" s="25"/>
      <c r="L42" s="17"/>
      <c r="M42" s="29"/>
    </row>
    <row r="43" spans="1:13" x14ac:dyDescent="0.25">
      <c r="A43" s="21"/>
      <c r="B43" s="22"/>
      <c r="C43" s="22"/>
      <c r="D43" s="22"/>
      <c r="E43" s="27"/>
      <c r="F43" s="28"/>
      <c r="H43" s="30"/>
      <c r="I43" s="21"/>
      <c r="J43" s="21"/>
      <c r="K43" s="25"/>
      <c r="L43" s="17"/>
      <c r="M43" s="29"/>
    </row>
    <row r="44" spans="1:13" x14ac:dyDescent="0.25">
      <c r="A44" s="21"/>
      <c r="B44" s="22"/>
      <c r="C44" s="22"/>
      <c r="D44" s="22"/>
      <c r="E44" s="27"/>
      <c r="F44" s="28"/>
      <c r="H44" s="30"/>
      <c r="I44" s="21"/>
      <c r="J44" s="21"/>
      <c r="K44" s="25"/>
      <c r="L44" s="17"/>
      <c r="M44" s="29"/>
    </row>
    <row r="45" spans="1:13" x14ac:dyDescent="0.25">
      <c r="A45" s="21"/>
      <c r="B45" s="22"/>
      <c r="C45" s="22"/>
      <c r="D45" s="22"/>
      <c r="E45" s="27"/>
      <c r="F45" s="28"/>
      <c r="H45" s="30"/>
      <c r="I45" s="21"/>
      <c r="J45" s="21"/>
      <c r="K45" s="25"/>
      <c r="L45" s="17"/>
      <c r="M45" s="29"/>
    </row>
    <row r="46" spans="1:13" x14ac:dyDescent="0.25">
      <c r="A46" s="21"/>
      <c r="B46" s="22"/>
      <c r="C46" s="22"/>
      <c r="D46" s="22"/>
      <c r="E46" s="27"/>
      <c r="F46" s="28"/>
      <c r="H46" s="30"/>
      <c r="I46" s="21"/>
      <c r="J46" s="21"/>
      <c r="K46" s="25"/>
      <c r="L46" s="17"/>
      <c r="M46" s="29"/>
    </row>
    <row r="47" spans="1:13" x14ac:dyDescent="0.25">
      <c r="A47" s="21"/>
      <c r="B47" s="22"/>
      <c r="C47" s="22"/>
      <c r="D47" s="22"/>
      <c r="E47" s="27"/>
      <c r="F47" s="28"/>
      <c r="H47" s="30"/>
      <c r="I47" s="21"/>
      <c r="J47" s="21"/>
      <c r="K47" s="25"/>
      <c r="L47" s="17"/>
      <c r="M47" s="29"/>
    </row>
    <row r="48" spans="1:13" x14ac:dyDescent="0.25">
      <c r="A48" s="21"/>
      <c r="B48" s="22"/>
      <c r="C48" s="22"/>
      <c r="D48" s="22"/>
      <c r="E48" s="27"/>
      <c r="F48" s="28"/>
      <c r="H48" s="30"/>
      <c r="I48" s="21"/>
      <c r="J48" s="21"/>
      <c r="K48" s="25"/>
      <c r="L48" s="17"/>
      <c r="M48" s="29"/>
    </row>
    <row r="49" spans="1:13" x14ac:dyDescent="0.25">
      <c r="A49" s="21"/>
      <c r="B49" s="22"/>
      <c r="C49" s="22"/>
      <c r="D49" s="22"/>
      <c r="E49" s="27"/>
      <c r="F49" s="28"/>
      <c r="H49" s="30"/>
      <c r="I49" s="21"/>
      <c r="J49" s="21"/>
      <c r="K49" s="25"/>
      <c r="L49" s="17"/>
      <c r="M49" s="29"/>
    </row>
    <row r="50" spans="1:13" x14ac:dyDescent="0.25">
      <c r="A50" s="21"/>
      <c r="B50" s="22"/>
      <c r="C50" s="22"/>
      <c r="D50" s="22"/>
      <c r="E50" s="27"/>
      <c r="F50" s="28"/>
      <c r="H50" s="30"/>
      <c r="I50" s="21"/>
      <c r="J50" s="21"/>
      <c r="K50" s="25"/>
      <c r="L50" s="17"/>
      <c r="M50" s="29"/>
    </row>
    <row r="51" spans="1:13" x14ac:dyDescent="0.25">
      <c r="A51" s="21"/>
      <c r="B51" s="22"/>
      <c r="C51" s="22"/>
      <c r="D51" s="22"/>
      <c r="E51" s="27"/>
      <c r="F51" s="28"/>
      <c r="H51" s="30"/>
      <c r="I51" s="21"/>
      <c r="J51" s="21"/>
      <c r="K51" s="25"/>
      <c r="L51" s="17"/>
      <c r="M51" s="29"/>
    </row>
    <row r="52" spans="1:13" x14ac:dyDescent="0.25">
      <c r="A52" s="21"/>
      <c r="B52" s="22"/>
      <c r="C52" s="22"/>
      <c r="D52" s="22"/>
      <c r="E52" s="27"/>
      <c r="F52" s="28"/>
      <c r="H52" s="30"/>
      <c r="I52" s="21"/>
      <c r="J52" s="21"/>
      <c r="K52" s="25"/>
      <c r="L52" s="17"/>
      <c r="M52" s="29"/>
    </row>
    <row r="53" spans="1:13" x14ac:dyDescent="0.25">
      <c r="A53" s="21"/>
      <c r="B53" s="22"/>
      <c r="C53" s="22"/>
      <c r="D53" s="22"/>
      <c r="E53" s="23"/>
      <c r="F53" s="28"/>
      <c r="H53" s="30"/>
      <c r="I53" s="21"/>
      <c r="J53" s="21"/>
      <c r="K53" s="25"/>
      <c r="L53" s="17"/>
      <c r="M53" s="29"/>
    </row>
    <row r="54" spans="1:13" x14ac:dyDescent="0.25">
      <c r="A54" s="21"/>
      <c r="B54" s="22"/>
      <c r="C54" s="22"/>
      <c r="D54" s="22"/>
      <c r="E54" s="23"/>
      <c r="F54" s="28"/>
      <c r="H54" s="30"/>
      <c r="I54" s="21"/>
      <c r="J54" s="21"/>
      <c r="K54" s="25"/>
      <c r="L54" s="17"/>
      <c r="M54" s="29"/>
    </row>
    <row r="55" spans="1:13" x14ac:dyDescent="0.25">
      <c r="A55" s="21"/>
      <c r="B55" s="22"/>
      <c r="C55" s="22"/>
      <c r="D55" s="22"/>
      <c r="E55" s="23"/>
      <c r="F55" s="28"/>
      <c r="H55" s="30"/>
      <c r="I55" s="21"/>
      <c r="J55" s="21"/>
      <c r="K55" s="25"/>
      <c r="L55" s="17"/>
      <c r="M55" s="29"/>
    </row>
    <row r="56" spans="1:13" x14ac:dyDescent="0.25">
      <c r="A56" s="21"/>
      <c r="B56" s="22"/>
      <c r="C56" s="22"/>
      <c r="D56" s="22"/>
      <c r="E56" s="23"/>
      <c r="F56" s="28"/>
      <c r="H56" s="30"/>
      <c r="I56" s="21"/>
      <c r="J56" s="21"/>
      <c r="K56" s="25"/>
      <c r="L56" s="17"/>
      <c r="M56" s="29"/>
    </row>
    <row r="57" spans="1:13" x14ac:dyDescent="0.25">
      <c r="A57" s="21"/>
      <c r="B57" s="22"/>
      <c r="C57" s="22"/>
      <c r="D57" s="22"/>
      <c r="E57" s="23"/>
      <c r="F57" s="28"/>
      <c r="H57" s="30"/>
      <c r="I57" s="21"/>
      <c r="J57" s="21"/>
      <c r="K57" s="25"/>
      <c r="L57" s="17"/>
      <c r="M57" s="29"/>
    </row>
    <row r="58" spans="1:13" x14ac:dyDescent="0.25">
      <c r="A58" s="21"/>
      <c r="B58" s="22"/>
      <c r="C58" s="22"/>
      <c r="D58" s="22"/>
      <c r="E58" s="23"/>
      <c r="F58" s="28"/>
      <c r="H58" s="30"/>
      <c r="I58" s="21"/>
      <c r="J58" s="21"/>
      <c r="K58" s="25"/>
      <c r="L58" s="17"/>
      <c r="M58" s="29"/>
    </row>
    <row r="59" spans="1:13" x14ac:dyDescent="0.25">
      <c r="A59" s="21"/>
      <c r="B59" s="22"/>
      <c r="C59" s="22"/>
      <c r="D59" s="22"/>
      <c r="E59" s="23"/>
      <c r="F59" s="28"/>
      <c r="H59" s="30"/>
      <c r="I59" s="21"/>
      <c r="J59" s="21"/>
      <c r="K59" s="25"/>
      <c r="L59" s="17"/>
      <c r="M59" s="29"/>
    </row>
    <row r="60" spans="1:13" x14ac:dyDescent="0.25">
      <c r="A60" s="21"/>
      <c r="B60" s="22"/>
      <c r="C60" s="22"/>
      <c r="D60" s="22"/>
      <c r="E60" s="23"/>
      <c r="F60" s="28"/>
      <c r="H60" s="30"/>
      <c r="I60" s="21"/>
      <c r="J60" s="21"/>
      <c r="K60" s="25"/>
      <c r="L60" s="17"/>
      <c r="M60" s="29"/>
    </row>
    <row r="61" spans="1:13" x14ac:dyDescent="0.25">
      <c r="A61" s="21"/>
      <c r="B61" s="22"/>
      <c r="C61" s="22"/>
      <c r="D61" s="22"/>
      <c r="E61" s="23"/>
      <c r="F61" s="28"/>
      <c r="H61" s="30"/>
      <c r="I61" s="21"/>
      <c r="J61" s="21"/>
      <c r="K61" s="25"/>
      <c r="L61" s="17"/>
      <c r="M61" s="29"/>
    </row>
    <row r="62" spans="1:13" x14ac:dyDescent="0.25">
      <c r="A62" s="21"/>
      <c r="B62" s="22"/>
      <c r="C62" s="22"/>
      <c r="D62" s="22"/>
      <c r="E62" s="23"/>
      <c r="F62" s="28"/>
      <c r="H62" s="30"/>
      <c r="I62" s="21"/>
      <c r="J62" s="21"/>
      <c r="K62" s="25"/>
      <c r="L62" s="17"/>
      <c r="M62" s="29"/>
    </row>
    <row r="63" spans="1:13" x14ac:dyDescent="0.25">
      <c r="A63" s="21"/>
      <c r="B63" s="22"/>
      <c r="C63" s="22"/>
      <c r="D63" s="22"/>
      <c r="E63" s="23"/>
      <c r="F63" s="28"/>
      <c r="H63" s="30"/>
      <c r="I63" s="21"/>
      <c r="J63" s="21"/>
      <c r="K63" s="25"/>
      <c r="L63" s="17"/>
      <c r="M63" s="29"/>
    </row>
    <row r="64" spans="1:13" x14ac:dyDescent="0.25">
      <c r="A64" s="21"/>
      <c r="B64" s="22"/>
      <c r="C64" s="22"/>
      <c r="D64" s="22"/>
      <c r="E64" s="23"/>
      <c r="F64" s="28"/>
      <c r="H64" s="30"/>
      <c r="I64" s="21"/>
      <c r="J64" s="21"/>
      <c r="K64" s="25"/>
      <c r="L64" s="17"/>
      <c r="M64" s="29"/>
    </row>
    <row r="65" spans="1:13" x14ac:dyDescent="0.25">
      <c r="A65" s="21"/>
      <c r="B65" s="22"/>
      <c r="C65" s="22"/>
      <c r="D65" s="22"/>
      <c r="E65" s="23"/>
      <c r="F65" s="28"/>
      <c r="H65" s="30"/>
      <c r="I65" s="21"/>
      <c r="J65" s="21"/>
      <c r="K65" s="25"/>
      <c r="L65" s="17"/>
      <c r="M65" s="29"/>
    </row>
    <row r="66" spans="1:13" x14ac:dyDescent="0.25">
      <c r="A66" s="21"/>
      <c r="B66" s="22"/>
      <c r="C66" s="22"/>
      <c r="D66" s="22"/>
      <c r="E66" s="23"/>
      <c r="F66" s="28"/>
      <c r="H66" s="30"/>
      <c r="I66" s="21"/>
      <c r="J66" s="21"/>
      <c r="K66" s="25"/>
      <c r="L66" s="17"/>
      <c r="M66" s="29"/>
    </row>
    <row r="67" spans="1:13" x14ac:dyDescent="0.25">
      <c r="A67" s="21"/>
      <c r="B67" s="22"/>
      <c r="C67" s="22"/>
      <c r="D67" s="22"/>
      <c r="E67" s="23"/>
      <c r="F67" s="28"/>
      <c r="H67" s="30"/>
      <c r="I67" s="21"/>
      <c r="J67" s="21"/>
      <c r="K67" s="25"/>
      <c r="L67" s="17"/>
      <c r="M67" s="29"/>
    </row>
    <row r="68" spans="1:13" x14ac:dyDescent="0.25">
      <c r="A68" s="21"/>
      <c r="B68" s="22"/>
      <c r="C68" s="22"/>
      <c r="D68" s="22"/>
      <c r="E68" s="23"/>
      <c r="F68" s="28"/>
      <c r="H68" s="30"/>
      <c r="I68" s="21"/>
      <c r="J68" s="21"/>
      <c r="K68" s="25"/>
      <c r="L68" s="17"/>
      <c r="M68" s="29"/>
    </row>
    <row r="69" spans="1:13" x14ac:dyDescent="0.25">
      <c r="A69" s="21"/>
      <c r="B69" s="22"/>
      <c r="C69" s="22"/>
      <c r="D69" s="22"/>
      <c r="E69" s="23"/>
      <c r="F69" s="28"/>
      <c r="H69" s="30"/>
      <c r="I69" s="21"/>
      <c r="J69" s="21"/>
      <c r="K69" s="25"/>
      <c r="L69" s="17"/>
      <c r="M69" s="29"/>
    </row>
    <row r="70" spans="1:13" x14ac:dyDescent="0.25">
      <c r="A70" s="21"/>
      <c r="B70" s="22"/>
      <c r="C70" s="22"/>
      <c r="D70" s="22"/>
      <c r="E70" s="23"/>
      <c r="F70" s="28"/>
      <c r="H70" s="30"/>
      <c r="I70" s="21"/>
      <c r="J70" s="21"/>
      <c r="K70" s="25"/>
      <c r="L70" s="17"/>
      <c r="M70" s="29"/>
    </row>
    <row r="71" spans="1:13" x14ac:dyDescent="0.25">
      <c r="A71" s="21"/>
      <c r="B71" s="22"/>
      <c r="C71" s="22"/>
      <c r="D71" s="22"/>
      <c r="E71" s="23"/>
      <c r="F71" s="28"/>
      <c r="H71" s="30"/>
      <c r="I71" s="21"/>
      <c r="J71" s="21"/>
      <c r="K71" s="25"/>
      <c r="L71" s="17"/>
      <c r="M71" s="29"/>
    </row>
    <row r="72" spans="1:13" x14ac:dyDescent="0.25">
      <c r="A72" s="21"/>
      <c r="B72" s="22"/>
      <c r="C72" s="22"/>
      <c r="D72" s="22"/>
      <c r="E72" s="23"/>
      <c r="F72" s="28"/>
      <c r="H72" s="30"/>
      <c r="I72" s="21"/>
      <c r="J72" s="21"/>
      <c r="K72" s="25"/>
      <c r="L72" s="17"/>
      <c r="M72" s="29"/>
    </row>
    <row r="73" spans="1:13" x14ac:dyDescent="0.25">
      <c r="A73" s="21"/>
      <c r="B73" s="22"/>
      <c r="C73" s="22"/>
      <c r="D73" s="22"/>
      <c r="E73" s="23"/>
      <c r="F73" s="28"/>
      <c r="H73" s="30"/>
      <c r="I73" s="21"/>
      <c r="J73" s="21"/>
      <c r="K73" s="25"/>
      <c r="L73" s="17"/>
      <c r="M73" s="29"/>
    </row>
    <row r="74" spans="1:13" x14ac:dyDescent="0.25">
      <c r="A74" s="21"/>
      <c r="B74" s="22"/>
      <c r="C74" s="22"/>
      <c r="D74" s="22"/>
      <c r="E74" s="23"/>
      <c r="F74" s="28"/>
      <c r="H74" s="30"/>
      <c r="I74" s="21"/>
      <c r="J74" s="21"/>
      <c r="K74" s="25"/>
      <c r="L74" s="17"/>
      <c r="M74" s="29"/>
    </row>
    <row r="75" spans="1:13" x14ac:dyDescent="0.25">
      <c r="A75" s="21"/>
      <c r="B75" s="22"/>
      <c r="C75" s="22"/>
      <c r="D75" s="22"/>
      <c r="E75" s="23"/>
      <c r="F75" s="28"/>
      <c r="H75" s="30"/>
      <c r="I75" s="21"/>
      <c r="J75" s="21"/>
      <c r="K75" s="25"/>
      <c r="L75" s="17"/>
      <c r="M75" s="29"/>
    </row>
    <row r="76" spans="1:13" x14ac:dyDescent="0.25">
      <c r="A76" s="21"/>
      <c r="B76" s="22"/>
      <c r="C76" s="22"/>
      <c r="D76" s="22"/>
      <c r="E76" s="23"/>
      <c r="F76" s="28"/>
      <c r="H76" s="30"/>
      <c r="I76" s="21"/>
      <c r="J76" s="21"/>
      <c r="K76" s="25"/>
      <c r="L76" s="17"/>
      <c r="M76" s="29"/>
    </row>
    <row r="77" spans="1:13" x14ac:dyDescent="0.25">
      <c r="A77" s="21"/>
      <c r="B77" s="22"/>
      <c r="C77" s="22"/>
      <c r="D77" s="22"/>
      <c r="E77" s="23"/>
      <c r="F77" s="28"/>
      <c r="H77" s="30"/>
      <c r="I77" s="21"/>
      <c r="J77" s="21"/>
      <c r="K77" s="25"/>
      <c r="L77" s="17"/>
      <c r="M77" s="29"/>
    </row>
    <row r="78" spans="1:13" x14ac:dyDescent="0.25">
      <c r="A78" s="21"/>
      <c r="B78" s="22"/>
      <c r="C78" s="22"/>
      <c r="D78" s="22"/>
      <c r="E78" s="23"/>
      <c r="F78" s="28"/>
      <c r="H78" s="30"/>
      <c r="I78" s="21"/>
      <c r="J78" s="21"/>
      <c r="K78" s="25"/>
      <c r="L78" s="17"/>
      <c r="M78" s="29"/>
    </row>
    <row r="79" spans="1:13" x14ac:dyDescent="0.25">
      <c r="A79" s="21"/>
      <c r="B79" s="22"/>
      <c r="C79" s="22"/>
      <c r="D79" s="22"/>
      <c r="E79" s="23"/>
      <c r="F79" s="28"/>
      <c r="H79" s="30"/>
      <c r="I79" s="21"/>
      <c r="J79" s="21"/>
      <c r="K79" s="25"/>
      <c r="L79" s="17"/>
      <c r="M79" s="29"/>
    </row>
    <row r="80" spans="1:13" x14ac:dyDescent="0.25">
      <c r="A80" s="21"/>
      <c r="B80" s="22"/>
      <c r="C80" s="22"/>
      <c r="D80" s="22"/>
      <c r="E80" s="23"/>
      <c r="F80" s="28"/>
      <c r="H80" s="30"/>
      <c r="I80" s="21"/>
      <c r="J80" s="21"/>
      <c r="K80" s="25"/>
      <c r="L80" s="17"/>
      <c r="M80" s="29"/>
    </row>
    <row r="81" spans="1:13" x14ac:dyDescent="0.25">
      <c r="A81" s="21"/>
      <c r="B81" s="22"/>
      <c r="C81" s="22"/>
      <c r="D81" s="22"/>
      <c r="E81" s="23"/>
      <c r="F81" s="28"/>
      <c r="H81" s="30"/>
      <c r="I81" s="21"/>
      <c r="J81" s="21"/>
      <c r="K81" s="25"/>
      <c r="L81" s="17"/>
      <c r="M81" s="29"/>
    </row>
    <row r="82" spans="1:13" x14ac:dyDescent="0.25">
      <c r="A82" s="21"/>
      <c r="B82" s="22"/>
      <c r="C82" s="22"/>
      <c r="D82" s="22"/>
      <c r="E82" s="23"/>
      <c r="F82" s="28"/>
      <c r="H82" s="30"/>
      <c r="I82" s="21"/>
      <c r="J82" s="21"/>
      <c r="K82" s="25"/>
      <c r="L82" s="17"/>
      <c r="M82" s="29"/>
    </row>
    <row r="83" spans="1:13" x14ac:dyDescent="0.25">
      <c r="A83" s="21"/>
      <c r="B83" s="22"/>
      <c r="C83" s="22"/>
      <c r="D83" s="22"/>
      <c r="E83" s="23"/>
      <c r="F83" s="28"/>
      <c r="H83" s="30"/>
      <c r="I83" s="21"/>
      <c r="J83" s="21"/>
      <c r="K83" s="25"/>
      <c r="L83" s="17"/>
      <c r="M83" s="29"/>
    </row>
    <row r="84" spans="1:13" x14ac:dyDescent="0.25">
      <c r="A84" s="21"/>
      <c r="B84" s="22"/>
      <c r="C84" s="22"/>
      <c r="D84" s="22"/>
      <c r="E84" s="23"/>
      <c r="F84" s="28"/>
      <c r="H84" s="30"/>
      <c r="I84" s="21"/>
      <c r="J84" s="21"/>
      <c r="K84" s="25"/>
      <c r="L84" s="17"/>
      <c r="M84" s="29"/>
    </row>
    <row r="85" spans="1:13" x14ac:dyDescent="0.25">
      <c r="A85" s="21"/>
      <c r="B85" s="22"/>
      <c r="C85" s="22"/>
      <c r="D85" s="22"/>
      <c r="E85" s="23"/>
      <c r="F85" s="28"/>
      <c r="H85" s="30"/>
      <c r="I85" s="21"/>
      <c r="J85" s="21"/>
      <c r="K85" s="25"/>
      <c r="L85" s="17"/>
      <c r="M85" s="29"/>
    </row>
    <row r="86" spans="1:13" x14ac:dyDescent="0.25">
      <c r="A86" s="21"/>
      <c r="B86" s="22"/>
      <c r="C86" s="22"/>
      <c r="D86" s="22"/>
      <c r="E86" s="23"/>
      <c r="F86" s="28"/>
      <c r="H86" s="30"/>
      <c r="I86" s="21"/>
      <c r="J86" s="21"/>
      <c r="K86" s="25"/>
      <c r="L86" s="17"/>
      <c r="M86" s="29"/>
    </row>
    <row r="87" spans="1:13" x14ac:dyDescent="0.25">
      <c r="A87" s="21"/>
      <c r="B87" s="22"/>
      <c r="C87" s="22"/>
      <c r="D87" s="22"/>
      <c r="E87" s="23"/>
      <c r="F87" s="28"/>
      <c r="H87" s="30"/>
      <c r="I87" s="21"/>
      <c r="J87" s="21"/>
      <c r="K87" s="25"/>
      <c r="L87" s="17"/>
      <c r="M87" s="29"/>
    </row>
    <row r="88" spans="1:13" x14ac:dyDescent="0.25">
      <c r="A88" s="21"/>
      <c r="B88" s="22"/>
      <c r="C88" s="22"/>
      <c r="D88" s="22"/>
      <c r="E88" s="23"/>
      <c r="F88" s="28"/>
      <c r="H88" s="30"/>
      <c r="I88" s="21"/>
      <c r="J88" s="21"/>
      <c r="K88" s="25"/>
      <c r="L88" s="17"/>
      <c r="M88" s="29"/>
    </row>
    <row r="89" spans="1:13" x14ac:dyDescent="0.25">
      <c r="A89" s="21"/>
      <c r="B89" s="22"/>
      <c r="C89" s="22"/>
      <c r="D89" s="22"/>
      <c r="E89" s="27"/>
      <c r="F89" s="28"/>
      <c r="H89" s="30"/>
      <c r="I89" s="21"/>
      <c r="J89" s="21"/>
      <c r="K89" s="25"/>
      <c r="L89" s="17"/>
      <c r="M89" s="26"/>
    </row>
    <row r="90" spans="1:13" x14ac:dyDescent="0.25">
      <c r="A90" s="21"/>
      <c r="B90" s="22"/>
      <c r="C90" s="22"/>
      <c r="D90" s="22"/>
      <c r="E90" s="27"/>
      <c r="F90" s="28"/>
      <c r="H90" s="30"/>
      <c r="I90" s="21"/>
      <c r="J90" s="21"/>
      <c r="K90" s="25"/>
      <c r="L90" s="17"/>
      <c r="M90" s="29"/>
    </row>
    <row r="91" spans="1:13" x14ac:dyDescent="0.25">
      <c r="A91" s="21"/>
      <c r="B91" s="22"/>
      <c r="C91" s="22"/>
      <c r="D91" s="22"/>
      <c r="E91" s="27"/>
      <c r="F91" s="28"/>
      <c r="H91" s="30"/>
      <c r="I91" s="21"/>
      <c r="J91" s="21"/>
      <c r="K91" s="25"/>
      <c r="L91" s="17"/>
      <c r="M91" s="29"/>
    </row>
    <row r="92" spans="1:13" x14ac:dyDescent="0.25">
      <c r="A92" s="21"/>
      <c r="B92" s="22"/>
      <c r="C92" s="22"/>
      <c r="D92" s="22"/>
      <c r="E92" s="27"/>
      <c r="F92" s="28"/>
      <c r="H92" s="30"/>
      <c r="I92" s="21"/>
      <c r="J92" s="21"/>
      <c r="K92" s="25"/>
      <c r="L92" s="17"/>
      <c r="M92" s="29"/>
    </row>
    <row r="93" spans="1:13" x14ac:dyDescent="0.25">
      <c r="A93" s="21"/>
      <c r="B93" s="22"/>
      <c r="C93" s="22"/>
      <c r="D93" s="22"/>
      <c r="E93" s="27"/>
      <c r="F93" s="28"/>
      <c r="H93" s="30"/>
      <c r="I93" s="21"/>
      <c r="J93" s="21"/>
      <c r="K93" s="25"/>
      <c r="L93" s="17"/>
      <c r="M93" s="29"/>
    </row>
    <row r="94" spans="1:13" x14ac:dyDescent="0.25">
      <c r="A94" s="21"/>
      <c r="B94" s="22"/>
      <c r="C94" s="22"/>
      <c r="D94" s="22"/>
      <c r="E94" s="27"/>
      <c r="F94" s="28"/>
      <c r="H94" s="30"/>
      <c r="I94" s="21"/>
      <c r="J94" s="21"/>
      <c r="K94" s="25"/>
      <c r="L94" s="17"/>
      <c r="M94" s="26"/>
    </row>
    <row r="95" spans="1:13" x14ac:dyDescent="0.25">
      <c r="A95" s="21"/>
      <c r="B95" s="22"/>
      <c r="C95" s="22"/>
      <c r="D95" s="22"/>
      <c r="E95" s="27"/>
      <c r="F95" s="28"/>
      <c r="H95" s="30"/>
      <c r="I95" s="21"/>
      <c r="J95" s="21"/>
      <c r="K95" s="25"/>
      <c r="L95" s="17"/>
      <c r="M95" s="26"/>
    </row>
    <row r="96" spans="1:13" x14ac:dyDescent="0.25">
      <c r="A96" s="21"/>
      <c r="B96" s="22"/>
      <c r="C96" s="22"/>
      <c r="D96" s="22"/>
      <c r="E96" s="27"/>
      <c r="F96" s="28"/>
      <c r="H96" s="30"/>
      <c r="I96" s="21"/>
      <c r="J96" s="21"/>
      <c r="K96" s="25"/>
      <c r="L96" s="17"/>
      <c r="M96" s="26"/>
    </row>
    <row r="97" spans="1:13" x14ac:dyDescent="0.25">
      <c r="A97" s="21"/>
      <c r="B97" s="22"/>
      <c r="C97" s="22"/>
      <c r="D97" s="22"/>
      <c r="E97" s="27"/>
      <c r="F97" s="28"/>
      <c r="H97" s="30"/>
      <c r="I97" s="21"/>
      <c r="J97" s="21"/>
      <c r="K97" s="25"/>
      <c r="L97" s="17"/>
      <c r="M97" s="26"/>
    </row>
  </sheetData>
  <sheetProtection selectLockedCells="1"/>
  <dataValidations count="7">
    <dataValidation type="list" allowBlank="1" showInputMessage="1" showErrorMessage="1" sqref="J28:J97 J9:J26" xr:uid="{63911863-6DD5-49FE-82D7-7C709D45234D}">
      <formula1>IF(I9="SEMILLAS",$E$1:$E$3,INDIRECT(I9))</formula1>
    </dataValidation>
    <dataValidation type="list" allowBlank="1" showInputMessage="1" showErrorMessage="1" sqref="I28:I97 I9:I26" xr:uid="{7BF18A2C-4177-42F3-8E3E-CE1A179A6F41}">
      <formula1>FHFIS_Maíz</formula1>
    </dataValidation>
    <dataValidation type="list" allowBlank="1" showInputMessage="1" showErrorMessage="1" sqref="B28:B97 B9:B26" xr:uid="{A48936B4-25C7-4B81-9790-FC2B6ABAC258}">
      <formula1>Labores</formula1>
    </dataValidation>
    <dataValidation type="list" allowBlank="1" showInputMessage="1" showErrorMessage="1" sqref="D28:D97 D9:D26" xr:uid="{9CD63B27-875A-4F50-B6B6-3E2A55FA2399}">
      <formula1>PropioContratado</formula1>
    </dataValidation>
    <dataValidation type="list" allowBlank="1" showInputMessage="1" showErrorMessage="1" sqref="B2:B3" xr:uid="{D8ACC26B-B7E3-42EC-9678-7E48997093EE}">
      <formula1>actividades</formula1>
    </dataValidation>
    <dataValidation type="list" allowBlank="1" showInputMessage="1" showErrorMessage="1" sqref="E1:E3" xr:uid="{04DDE956-E699-4748-86EB-EB20EC570E57}">
      <formula1>INDIRECT($B$2)</formula1>
    </dataValidation>
    <dataValidation type="list" allowBlank="1" showInputMessage="1" showErrorMessage="1" sqref="B1" xr:uid="{B7EFABC0-3613-4AF2-96FD-BED366EDE314}">
      <formula1>años</formula1>
    </dataValidation>
  </dataValidations>
  <hyperlinks>
    <hyperlink ref="L1" location="INDICE!G1" display="volver" xr:uid="{321FCB6B-D14C-44CD-8FA3-6002516CDEF4}"/>
  </hyperlinks>
  <pageMargins left="0.7" right="0.7" top="0.75" bottom="0.75" header="0.3" footer="0.3"/>
  <pageSetup paperSize="9" orientation="portrait" horizontalDpi="200" verticalDpi="200" r:id="rId1"/>
  <legacy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FEB3-7CFB-4DCE-B70B-D75CCC00F0CF}">
  <sheetPr>
    <tabColor rgb="FF92D050"/>
  </sheetPr>
  <dimension ref="A1:AD7"/>
  <sheetViews>
    <sheetView tabSelected="1" workbookViewId="0">
      <selection activeCell="C11" sqref="C11"/>
    </sheetView>
  </sheetViews>
  <sheetFormatPr baseColWidth="10" defaultRowHeight="15" x14ac:dyDescent="0.25"/>
  <cols>
    <col min="1" max="1" width="11.140625" style="55" customWidth="1"/>
    <col min="2" max="2" width="26.85546875" style="46" bestFit="1" customWidth="1"/>
    <col min="3" max="3" width="10.42578125" style="55" bestFit="1" customWidth="1"/>
    <col min="4" max="4" width="7" style="55" customWidth="1"/>
    <col min="5" max="16384" width="11.42578125" style="47"/>
  </cols>
  <sheetData>
    <row r="1" spans="1:30" s="51" customFormat="1" ht="18.75" x14ac:dyDescent="0.25">
      <c r="A1" s="48"/>
      <c r="B1" s="49"/>
      <c r="C1" s="50" t="s">
        <v>47</v>
      </c>
      <c r="D1" s="50" t="s">
        <v>48</v>
      </c>
    </row>
    <row r="2" spans="1:30" customFormat="1" x14ac:dyDescent="0.25">
      <c r="A2" s="52" t="s">
        <v>17</v>
      </c>
      <c r="B2" s="52" t="s">
        <v>24</v>
      </c>
    </row>
    <row r="3" spans="1:30" x14ac:dyDescent="0.25">
      <c r="A3" s="53">
        <v>43466</v>
      </c>
      <c r="B3" s="54" t="s">
        <v>28</v>
      </c>
    </row>
    <row r="4" spans="1:30" x14ac:dyDescent="0.25">
      <c r="A4" s="53">
        <v>43830</v>
      </c>
      <c r="B4" s="56" t="s">
        <v>34</v>
      </c>
      <c r="C4" s="55" t="e">
        <f>SUMPRODUCT((([1]!Lote1L[Fecha]&gt;=$A$3)*([1]!Lote1L[Fecha]&lt;=$A$4)*($B$3=[1]!Lote1L[Labores]))*(($B4=[1]!Lote1I[Insumos])*([1]!Lote1I[Fecha]&gt;=$A$3)*([1]!Lote1I[Fecha]&lt;=$A$4)*[1]!Lote1I[Dosis]*[1]!Lote1L[Sup. Ha. x Labor]))</f>
        <v>#REF!</v>
      </c>
    </row>
    <row r="5" spans="1:30" s="55" customFormat="1" x14ac:dyDescent="0.25">
      <c r="B5" s="56" t="s">
        <v>31</v>
      </c>
      <c r="C5" s="55" t="e">
        <f>SUMPRODUCT((([1]!Lote1L[Fecha]&gt;=$A$3)*([1]!Lote1L[Fecha]&lt;=$A$4))*(($B$3=[1]!Lote1L[Labores]))*(($B5=[1]!Lote1I[Insumos]))*(([1]!Lote1I[Fecha]&gt;=$A$3)*([1]!Lote1I[Fecha]&lt;=$A$4))*(([1]!Lote1I[Dosis])*([1]!Lote1L[Sup. Ha. x Labor])))</f>
        <v>#REF!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7" spans="1:30" x14ac:dyDescent="0.25">
      <c r="B7" s="57"/>
      <c r="C7" s="58"/>
      <c r="D7" s="58"/>
    </row>
  </sheetData>
  <sheetProtection formatCells="0" selectLockedCells="1"/>
  <dataValidations count="1">
    <dataValidation type="list" allowBlank="1" showInputMessage="1" showErrorMessage="1" sqref="B3" xr:uid="{026CFF9C-08A1-48FC-BF1F-D86260560108}">
      <formula1>"Fumigación, Siembra, Fertilización, Cosecha"</formula1>
    </dataValidation>
  </dataValidations>
  <hyperlinks>
    <hyperlink ref="C1" location="'Lote 1'!A1" display="L 1" xr:uid="{FD6D3C44-4812-47E0-9343-E42895833075}"/>
    <hyperlink ref="D1" location="'Lote 5'!A1" display="L 5" xr:uid="{EA22B56A-4697-4D54-B646-08CE13445287}"/>
  </hyperlink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Lote 1</vt:lpstr>
      <vt:lpstr>Lote 5</vt:lpstr>
      <vt:lpstr>Resumen</vt:lpstr>
      <vt:lpstr>Campo</vt:lpstr>
      <vt:lpstr>fecha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2020-02-04T14:31:01Z</dcterms:created>
  <dcterms:modified xsi:type="dcterms:W3CDTF">2020-02-04T14:44:57Z</dcterms:modified>
</cp:coreProperties>
</file>