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Locations_NA\QUE\MO\MD4\03_Internal_teams\BBL1\Calidad\Practicante\G. López\"/>
    </mc:Choice>
  </mc:AlternateContent>
  <workbookProtection lockRevision="1"/>
  <bookViews>
    <workbookView xWindow="960" yWindow="600" windowWidth="19920" windowHeight="9210" activeTab="1"/>
  </bookViews>
  <sheets>
    <sheet name="PRUEBA DE BUSCADOR" sheetId="1" r:id="rId1"/>
    <sheet name="BASE DE DATOS" sheetId="2" r:id="rId2"/>
  </sheets>
  <calcPr calcId="162913"/>
  <customWorkbookViews>
    <customWorkbookView name="Rodriguez, Andrea - Personal View" guid="{CAD31050-2E0C-47C8-9CD0-AFA0AA1DE8C9}" mergeInterval="0" personalView="1" windowWidth="960" windowHeight="1040" activeSheetId="2"/>
  </customWorkbookViews>
</workbook>
</file>

<file path=xl/calcChain.xml><?xml version="1.0" encoding="utf-8"?>
<calcChain xmlns="http://schemas.openxmlformats.org/spreadsheetml/2006/main">
  <c r="A19" i="1" l="1"/>
  <c r="A18" i="1"/>
  <c r="A17" i="1"/>
  <c r="A16" i="1"/>
  <c r="A15" i="1"/>
  <c r="C14" i="1"/>
  <c r="A14" i="1"/>
  <c r="B14" i="1" s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D14" i="1" l="1"/>
  <c r="E14" i="1"/>
  <c r="B19" i="1"/>
  <c r="D17" i="1"/>
  <c r="C16" i="1"/>
  <c r="C15" i="1"/>
  <c r="E18" i="1"/>
  <c r="A20" i="1"/>
  <c r="E20" i="1" s="1"/>
  <c r="A21" i="1"/>
  <c r="C21" i="1" s="1"/>
  <c r="A22" i="1"/>
  <c r="C22" i="1" s="1"/>
  <c r="A23" i="1"/>
  <c r="D23" i="1" s="1"/>
  <c r="A24" i="1"/>
  <c r="E24" i="1" s="1"/>
  <c r="A25" i="1"/>
  <c r="C25" i="1" s="1"/>
  <c r="A26" i="1"/>
  <c r="C26" i="1" s="1"/>
  <c r="A27" i="1"/>
  <c r="D27" i="1" s="1"/>
  <c r="A28" i="1"/>
  <c r="E28" i="1" s="1"/>
  <c r="A29" i="1"/>
  <c r="C29" i="1" s="1"/>
  <c r="A30" i="1"/>
  <c r="C30" i="1" s="1"/>
  <c r="A31" i="1"/>
  <c r="D31" i="1" s="1"/>
  <c r="A32" i="1"/>
  <c r="E32" i="1" s="1"/>
  <c r="A33" i="1"/>
  <c r="C33" i="1" s="1"/>
  <c r="A34" i="1"/>
  <c r="E33" i="1" l="1"/>
  <c r="E25" i="1"/>
  <c r="B30" i="1"/>
  <c r="C31" i="1"/>
  <c r="C23" i="1"/>
  <c r="B26" i="1"/>
  <c r="E29" i="1"/>
  <c r="E21" i="1"/>
  <c r="B22" i="1"/>
  <c r="C27" i="1"/>
  <c r="D28" i="1"/>
  <c r="B33" i="1"/>
  <c r="B29" i="1"/>
  <c r="B25" i="1"/>
  <c r="B21" i="1"/>
  <c r="D33" i="1"/>
  <c r="C32" i="1"/>
  <c r="E30" i="1"/>
  <c r="D29" i="1"/>
  <c r="C28" i="1"/>
  <c r="E26" i="1"/>
  <c r="D25" i="1"/>
  <c r="C24" i="1"/>
  <c r="E22" i="1"/>
  <c r="D21" i="1"/>
  <c r="C20" i="1"/>
  <c r="D24" i="1"/>
  <c r="D20" i="1"/>
  <c r="B32" i="1"/>
  <c r="B28" i="1"/>
  <c r="B24" i="1"/>
  <c r="B20" i="1"/>
  <c r="E31" i="1"/>
  <c r="D30" i="1"/>
  <c r="E27" i="1"/>
  <c r="D26" i="1"/>
  <c r="E23" i="1"/>
  <c r="D22" i="1"/>
  <c r="D18" i="1"/>
  <c r="D32" i="1"/>
  <c r="B31" i="1"/>
  <c r="B27" i="1"/>
  <c r="B23" i="1"/>
  <c r="B18" i="1"/>
  <c r="C17" i="1"/>
  <c r="B15" i="1"/>
  <c r="B17" i="1"/>
  <c r="E15" i="1"/>
  <c r="D19" i="1"/>
  <c r="C18" i="1"/>
  <c r="E16" i="1"/>
  <c r="E19" i="1"/>
  <c r="B16" i="1"/>
  <c r="C19" i="1"/>
  <c r="E17" i="1"/>
  <c r="D16" i="1"/>
  <c r="D15" i="1"/>
  <c r="E1" i="1" l="1"/>
</calcChain>
</file>

<file path=xl/sharedStrings.xml><?xml version="1.0" encoding="utf-8"?>
<sst xmlns="http://schemas.openxmlformats.org/spreadsheetml/2006/main" count="144" uniqueCount="104">
  <si>
    <t>PROBLEMA</t>
  </si>
  <si>
    <t>REGION</t>
  </si>
  <si>
    <t>FECHA DE INCIDENTE</t>
  </si>
  <si>
    <t>CAUSA RAIZ</t>
  </si>
  <si>
    <t>CHINA</t>
  </si>
  <si>
    <t>LINK PARA DOCUMENTO</t>
  </si>
  <si>
    <t>LINK</t>
  </si>
  <si>
    <t>http://team.brose.net/sites/02614/Lists/CustomList06/DispForm.aspx?ID=12188</t>
  </si>
  <si>
    <t>6/18/19</t>
  </si>
  <si>
    <t>One motor with wrong plug housing was delivered to our internal customer Brose MEE</t>
  </si>
  <si>
    <t>BBL1+ without function (desaturation failure)</t>
  </si>
  <si>
    <t>Europe</t>
  </si>
  <si>
    <t>unbalanced module</t>
  </si>
  <si>
    <t>ISSUE</t>
  </si>
  <si>
    <t>FIRTS INCIDENT</t>
  </si>
  <si>
    <t>ORIGIN</t>
  </si>
  <si>
    <t>COMPONENT</t>
  </si>
  <si>
    <t>FAW VW complaint CFM has noise</t>
  </si>
  <si>
    <t>assembly</t>
  </si>
  <si>
    <t>http://team.brose.net/sites/02614/Lists/CustomList06/DispForm.aspx?ID=7595</t>
  </si>
  <si>
    <t xml:space="preserve">Magotan B8L cars complaint water temperature high </t>
  </si>
  <si>
    <t>Supplier</t>
  </si>
  <si>
    <t>PCB</t>
  </si>
  <si>
    <t>STATOR AND ARMATURE</t>
  </si>
  <si>
    <t>http://team.brose.net/sites/02614/Lists/CustomList06/DispForm.aspx?ID=11765</t>
  </si>
  <si>
    <t>MQB CF function problem</t>
  </si>
  <si>
    <t>PWM MOTOR</t>
  </si>
  <si>
    <t>http://team.brose.net/sites/02614/Lists/CustomList06/DispForm.aspx?ID=7782</t>
  </si>
  <si>
    <t>EUROPE</t>
  </si>
  <si>
    <t>Deflector 2DA073A with injection failure</t>
  </si>
  <si>
    <t>http://team.brose.net/sites/02614/Lists/CustomList06/DispForm.aspx?ID=5254</t>
  </si>
  <si>
    <t>Internal</t>
  </si>
  <si>
    <t xml:space="preserve">  Top Scrap_Projekt 2: BBL2 </t>
  </si>
  <si>
    <t>EOL,CAPACITOR</t>
  </si>
  <si>
    <t>MODULE FAN</t>
  </si>
  <si>
    <t>http://team.brose.net/sites/02614/Lists/CustomList06/DispForm.aspx?ID=12263</t>
  </si>
  <si>
    <t xml:space="preserve">  MFA2 CFM electrical fault  Noise</t>
  </si>
  <si>
    <t>Field</t>
  </si>
  <si>
    <t>WIRE HARNESS INTERFERENCE IN FAN MOVEMENT</t>
  </si>
  <si>
    <t>http://team.brose.net/sites/02614/Lists/CustomList06/DispForm.aspx?ID=12409</t>
  </si>
  <si>
    <t xml:space="preserve">  MFA2 Z177 400W CFM fan dropped off due to no hot stamping </t>
  </si>
  <si>
    <t>9/16/2019</t>
  </si>
  <si>
    <t>FAN AND ROTOR</t>
  </si>
  <si>
    <t>http://team.brose.net/sites/02614/Lists/CustomList06/DispForm.aspx?ID=12025</t>
  </si>
  <si>
    <t>MFA2 400W CFM can't work</t>
  </si>
  <si>
    <t>ELECTRONIC WITH SHORT CIRCUIT.ECU WAS LOCKED</t>
  </si>
  <si>
    <t>MFA2 CFM fan cracking</t>
  </si>
  <si>
    <t>FAN IS CRACKED</t>
  </si>
  <si>
    <t>http://team.brose.net/sites/02614/Lists/CustomList06/DispForm.aspx?ID=7879</t>
  </si>
  <si>
    <t>Material damage NOK stacking</t>
  </si>
  <si>
    <t>Nafta</t>
  </si>
  <si>
    <t>Production tier 1</t>
  </si>
  <si>
    <t>Wrong pin connector</t>
  </si>
  <si>
    <t>Heavy containers stacked</t>
  </si>
  <si>
    <t>BBL1 suspect capacitor in PCB</t>
  </si>
  <si>
    <t>China</t>
  </si>
  <si>
    <t>http://team.brose.net/sites/02614/Lists/CustomList06/DispForm.aspx?ID=7526</t>
  </si>
  <si>
    <t>http://team.brose.net/sites/02614/Lists/CustomList06/DispForm.aspx?ID=5500</t>
  </si>
  <si>
    <t>http://team.brose.net/sites/02614/Lists/CustomList06/DispForm.aspx?ID=7207</t>
  </si>
  <si>
    <t>http://team.brose.net/sites/02614/Lists/CustomList06/DispForm.aspx?ID=11497</t>
  </si>
  <si>
    <t>Kimball PCB</t>
  </si>
  <si>
    <t>MFA2 motor not work</t>
  </si>
  <si>
    <t>Brose Assembly/Process</t>
  </si>
  <si>
    <t>wrong PCBA type</t>
  </si>
  <si>
    <t>http://team.brose.net/sites/02614/Lists/CustomList06/DispForm.aspx?ID=12222</t>
  </si>
  <si>
    <t>Motor with nok label</t>
  </si>
  <si>
    <t>http://team.brose.net/sites/02614/Lists/CustomList06/DispForm.aspx?ID=11389</t>
  </si>
  <si>
    <t>http://team.brose.net/sites/02614/Lists/CustomList06/DispForm.aspx?ID=11841</t>
  </si>
  <si>
    <t>http://team.brose.net/sites/02614/Lists/CustomList06/DispForm.aspx?ID=7697</t>
  </si>
  <si>
    <t>http://team.brose.net/sites/02614/Lists/CustomList06/DispForm.aspx?ID=11678</t>
  </si>
  <si>
    <t>Motor with extra material</t>
  </si>
  <si>
    <t>Motor Can't work</t>
  </si>
  <si>
    <t xml:space="preserve">BBL1—MFA2 400W motor not work </t>
  </si>
  <si>
    <t>Other</t>
  </si>
  <si>
    <t>Motor</t>
  </si>
  <si>
    <t>Wrong label</t>
  </si>
  <si>
    <t>IDC jumped out from PCBA</t>
  </si>
  <si>
    <t>BBL1+CFM Motor can't work</t>
  </si>
  <si>
    <t>Desing/Development</t>
  </si>
  <si>
    <t>http://team.brose.net/sites/02614/Lists/CustomList06/DispForm.aspx?ID=11373</t>
  </si>
  <si>
    <t>PCB hole at up limmit</t>
  </si>
  <si>
    <t>http://team.brose.net/sites/02614/Lists/CustomList06/DispForm.aspx?ID=11837</t>
  </si>
  <si>
    <t>CFM malfunction</t>
  </si>
  <si>
    <t>Partice on the PCB</t>
  </si>
  <si>
    <t>MQB-Dual-800W_Noise Warranty</t>
  </si>
  <si>
    <t>Heat stacking</t>
  </si>
  <si>
    <t>http://team.brose.net/sites/02614/Lists/CustomList06/DispForm.aspx?ID=12397</t>
  </si>
  <si>
    <t xml:space="preserve">  MQB Dual cooling fan module can't spin. </t>
  </si>
  <si>
    <t>NAFTA</t>
  </si>
  <si>
    <t xml:space="preserve">  8/9/2018  </t>
  </si>
  <si>
    <t>SHROUD GATES</t>
  </si>
  <si>
    <t>http://team.brose.net/sites/02614/Lists/CustomList06/DispForm.aspx?ID=11596</t>
  </si>
  <si>
    <t xml:space="preserve">MQB Mono without function in VW Mex </t>
  </si>
  <si>
    <t>CONTAMINATION IN PCB</t>
  </si>
  <si>
    <t xml:space="preserve">  MQB Dual cooling fan module (Tiguan) Loose label  </t>
  </si>
  <si>
    <t xml:space="preserve">Producction tier 1 </t>
  </si>
  <si>
    <t>MODULE WITHOUT LABEL</t>
  </si>
  <si>
    <t>http://team.brose.net/sites/02614/Lists/CustomList06/DispForm.aspx?ID=7930</t>
  </si>
  <si>
    <t>http://team.brose.net/sites/02614/Lists/CustomList06/DispForm.aspx?ID=7980</t>
  </si>
  <si>
    <t xml:space="preserve">CFM Module MQB 800W Dual without riveting in Fan Master </t>
  </si>
  <si>
    <t>MODULE WITHOUT STAKING</t>
  </si>
  <si>
    <t>http://team.brose.net/sites/02614/Lists/CustomList06/DispForm.aspx?ID=12270</t>
  </si>
  <si>
    <t xml:space="preserve">  MQB Dual - Shroud with excess of material  </t>
  </si>
  <si>
    <t>FAN WITH EXCESS OF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</si>
</sst>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dd/mm/yyyy"/>
  </numFmts>
  <fonts count="6" x14ac:knownFonts="1">
    <font>
      <sz val="10"/>
      <color theme="1"/>
      <name val="Univers"/>
      <family val="2"/>
    </font>
    <font>
      <sz val="10"/>
      <color theme="0"/>
      <name val="Univers"/>
      <family val="2"/>
    </font>
    <font>
      <b/>
      <sz val="14"/>
      <color theme="1"/>
      <name val="Univers"/>
      <family val="2"/>
    </font>
    <font>
      <u/>
      <sz val="10"/>
      <color theme="10"/>
      <name val="Univers"/>
      <family val="2"/>
    </font>
    <font>
      <sz val="10"/>
      <color rgb="FF000000"/>
      <name val="Univers"/>
      <family val="2"/>
    </font>
    <font>
      <sz val="10"/>
      <color theme="0"/>
      <name val="Univers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0" fillId="2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1" applyAlignment="1">
      <alignment horizontal="center" vertical="center"/>
    </xf>
    <xf numFmtId="14" fontId="1" fillId="2" borderId="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0" fillId="2" borderId="4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 vertical="center"/>
    </xf>
    <xf numFmtId="22" fontId="2" fillId="3" borderId="1" xfId="0" applyNumberFormat="1" applyFont="1" applyFill="1" applyBorder="1" applyAlignment="1">
      <alignment horizontal="center" vertical="center"/>
    </xf>
    <xf numFmtId="22" fontId="2" fillId="3" borderId="4" xfId="0" applyNumberFormat="1" applyFont="1" applyFill="1" applyBorder="1" applyAlignment="1">
      <alignment horizontal="center" vertical="center"/>
    </xf>
    <xf numFmtId="22" fontId="2" fillId="3" borderId="6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7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170" fontId="1" fillId="2" borderId="7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32">
    <dxf>
      <numFmt numFmtId="170" formatCode="dd/mm/yyyy"/>
    </dxf>
    <dxf>
      <numFmt numFmtId="0" formatCode="General"/>
    </dxf>
    <dxf>
      <alignment wrapText="1" readingOrder="0"/>
    </dxf>
    <dxf>
      <alignment wrapText="0" readingOrder="0"/>
    </dxf>
    <dxf>
      <alignment wrapText="1" readingOrder="0"/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  <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dxf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5" Type="http://schemas.openxmlformats.org/officeDocument/2006/relationships/usernames" Target="revisions/userNames1.xml"/><Relationship Id="rId4" Type="http://schemas.openxmlformats.org/officeDocument/2006/relationships/styles" Target="styles.xml"/><Relationship Id="rId9" Type="http://schemas.openxmlformats.org/officeDocument/2006/relationships/revisionHeaders" Target="revisions/revisionHeader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8284</xdr:colOff>
      <xdr:row>0</xdr:row>
      <xdr:rowOff>0</xdr:rowOff>
    </xdr:from>
    <xdr:to>
      <xdr:col>3</xdr:col>
      <xdr:colOff>977348</xdr:colOff>
      <xdr:row>11</xdr:row>
      <xdr:rowOff>71769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4" y="0"/>
          <a:ext cx="5135216" cy="190222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3009900</xdr:colOff>
          <xdr:row>7</xdr:row>
          <xdr:rowOff>85725</xdr:rowOff>
        </xdr:from>
        <xdr:to>
          <xdr:col>4</xdr:col>
          <xdr:colOff>3905250</xdr:colOff>
          <xdr:row>9</xdr:row>
          <xdr:rowOff>142875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0" i="0" u="none" strike="noStrike" baseline="0">
                  <a:solidFill>
                    <a:srgbClr val="000000"/>
                  </a:solidFill>
                  <a:latin typeface="Univers"/>
                </a:rPr>
                <a:t>CLEAR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790575</xdr:colOff>
          <xdr:row>7</xdr:row>
          <xdr:rowOff>114300</xdr:rowOff>
        </xdr:from>
        <xdr:to>
          <xdr:col>4</xdr:col>
          <xdr:colOff>1666875</xdr:colOff>
          <xdr:row>10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0" i="0" u="none" strike="noStrike" baseline="0">
                  <a:solidFill>
                    <a:srgbClr val="000000"/>
                  </a:solidFill>
                  <a:latin typeface="Univers"/>
                </a:rPr>
                <a:t>ENTER</a:t>
              </a:r>
            </a:p>
          </xdr:txBody>
        </xdr:sp>
        <xdr:clientData fPrintsWithSheet="0"/>
      </xdr:twoCellAnchor>
    </mc:Choice>
    <mc:Fallback/>
  </mc:AlternateContent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200FCCA-CE1D-4289-B766-33DA9A70DC3C}" diskRevisions="1" revisionId="204" version="12" protected="1">
  <header guid="{057B7306-A724-44EF-8C0E-3E962F652D23}" dateTime="2019-09-24T10:11:02" maxSheetId="3" userName="Rodriguez, Andrea" r:id="rId1">
    <sheetIdMap count="2">
      <sheetId val="1"/>
      <sheetId val="2"/>
    </sheetIdMap>
  </header>
  <header guid="{AFFCC6DD-A0BA-49BB-9F6D-2564044A4276}" dateTime="2019-09-24T10:19:45" maxSheetId="3" userName="Rodriguez, Andrea" r:id="rId2" minRId="1" maxRId="11">
    <sheetIdMap count="2">
      <sheetId val="1"/>
      <sheetId val="2"/>
    </sheetIdMap>
  </header>
  <header guid="{D19A467D-460F-4930-BE7E-F6114B5E782B}" dateTime="2019-09-24T10:29:08" maxSheetId="3" userName="Rodriguez, Andrea" r:id="rId3" minRId="12" maxRId="18">
    <sheetIdMap count="2">
      <sheetId val="1"/>
      <sheetId val="2"/>
    </sheetIdMap>
  </header>
  <header guid="{E371B434-CCF0-4430-873D-276281AC4C8A}" dateTime="2019-09-24T10:29:21" maxSheetId="3" userName="Rodriguez, Andrea" r:id="rId4" minRId="19">
    <sheetIdMap count="2">
      <sheetId val="1"/>
      <sheetId val="2"/>
    </sheetIdMap>
  </header>
  <header guid="{EBED93F5-0DF8-4AFE-B429-E4D0110D3826}" dateTime="2019-09-24T10:36:41" maxSheetId="3" userName="Rodriguez, Andrea" r:id="rId5" minRId="20" maxRId="26">
    <sheetIdMap count="2">
      <sheetId val="1"/>
      <sheetId val="2"/>
    </sheetIdMap>
  </header>
  <header guid="{A99AA31E-06CB-4153-A223-36955065EE05}" dateTime="2019-09-24T10:52:38" maxSheetId="3" userName="Rodriguez, Andrea" r:id="rId6" minRId="27" maxRId="44">
    <sheetIdMap count="2">
      <sheetId val="1"/>
      <sheetId val="2"/>
    </sheetIdMap>
  </header>
  <header guid="{1EEAE846-1705-4320-8D0A-FB2AB2BF704B}" dateTime="2019-09-24T11:14:08" maxSheetId="3" userName="Rodriguez, Andrea" r:id="rId7" minRId="45" maxRId="72">
    <sheetIdMap count="2">
      <sheetId val="1"/>
      <sheetId val="2"/>
    </sheetIdMap>
  </header>
  <header guid="{56210FBF-1ADC-4901-B82A-3579CC8A80D8}" dateTime="2019-09-24T11:26:07" maxSheetId="3" userName="Rodriguez, Andrea" r:id="rId8" minRId="73" maxRId="92">
    <sheetIdMap count="2">
      <sheetId val="1"/>
      <sheetId val="2"/>
    </sheetIdMap>
  </header>
  <header guid="{5F7819B4-CFB4-49FD-8729-C0071C7C49C0}" dateTime="2019-09-24T12:23:01" maxSheetId="3" userName="Rodriguez, Andrea" r:id="rId9" minRId="93" maxRId="150">
    <sheetIdMap count="2">
      <sheetId val="1"/>
      <sheetId val="2"/>
    </sheetIdMap>
  </header>
  <header guid="{23DAA9F1-0BC7-46D4-AD2C-2418FCF79648}" dateTime="2019-09-24T13:06:34" maxSheetId="3" userName="Rodriguez, Andrea" r:id="rId10" minRId="151" maxRId="179">
    <sheetIdMap count="2">
      <sheetId val="1"/>
      <sheetId val="2"/>
    </sheetIdMap>
  </header>
  <header guid="{E10982F3-6070-4322-A8DE-F33C9ABC5240}" dateTime="2019-09-24T13:10:11" maxSheetId="3" userName="Rodriguez, Andrea" r:id="rId11" minRId="180" maxRId="203">
    <sheetIdMap count="2">
      <sheetId val="1"/>
      <sheetId val="2"/>
    </sheetIdMap>
  </header>
  <header guid="{9200FCCA-CE1D-4289-B766-33DA9A70DC3C}" dateTime="2019-09-24T13:10:32" maxSheetId="3" userName="Rodriguez, Andrea" r:id="rId12" minRId="204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" sId="2">
    <nc r="A11" t="inlineStr">
      <is>
        <t xml:space="preserve">  MQB Dual cooling fan module can't spin. </t>
      </is>
    </nc>
  </rcc>
  <rfmt sheetId="2" sqref="A11">
    <dxf>
      <alignment wrapText="1" readingOrder="0"/>
    </dxf>
  </rfmt>
  <rcc rId="152" sId="2">
    <nc r="B11" t="inlineStr">
      <is>
        <t>NAFTA</t>
      </is>
    </nc>
  </rcc>
  <rcc rId="153" sId="2">
    <nc r="C11" t="inlineStr">
      <is>
        <t xml:space="preserve">  8/9/2018  </t>
      </is>
    </nc>
  </rcc>
  <rcc rId="154" sId="2">
    <nc r="D11" t="inlineStr">
      <is>
        <t>assembly</t>
      </is>
    </nc>
  </rcc>
  <rcc rId="155" sId="2">
    <nc r="E11" t="inlineStr">
      <is>
        <t>SHROUD GATES</t>
      </is>
    </nc>
  </rcc>
  <rcc rId="156" sId="2">
    <nc r="F12" t="inlineStr">
      <is>
        <t>http://team.brose.net/sites/02614/Lists/CustomList06/DispForm.aspx?ID=11596</t>
      </is>
    </nc>
  </rcc>
  <rfmt sheetId="2" sqref="F12">
    <dxf>
      <alignment horizontal="center" vertical="center" textRotation="0" wrapText="0" indent="0" justifyLastLine="0" shrinkToFit="0" readingOrder="0"/>
    </dxf>
  </rfmt>
  <rcc rId="157" sId="2">
    <nc r="B12" t="inlineStr">
      <is>
        <t>NAFTA</t>
      </is>
    </nc>
  </rcc>
  <rcc rId="158" sId="2">
    <nc r="A12" t="inlineStr">
      <is>
        <t xml:space="preserve">MQB Mono without function in VW Mex </t>
      </is>
    </nc>
  </rcc>
  <rcc rId="159" sId="2" numFmtId="19">
    <nc r="C12">
      <v>43369</v>
    </nc>
  </rcc>
  <rcc rId="160" sId="2">
    <nc r="D12" t="inlineStr">
      <is>
        <t>Supplier</t>
      </is>
    </nc>
  </rcc>
  <rcc rId="161" sId="2">
    <nc r="E12" t="inlineStr">
      <is>
        <t>CONTAMINATION IN PCB</t>
      </is>
    </nc>
  </rcc>
  <rcc rId="162" sId="2">
    <nc r="A13" t="inlineStr">
      <is>
        <t xml:space="preserve">  MQB Dual cooling fan module (Tiguan) Loose label  </t>
      </is>
    </nc>
  </rcc>
  <rcc rId="163" sId="2">
    <nc r="B13" t="inlineStr">
      <is>
        <t>NAFTA</t>
      </is>
    </nc>
  </rcc>
  <rfmt sheetId="2" sqref="A2:A26">
    <dxf>
      <alignment wrapText="1" readingOrder="0"/>
    </dxf>
  </rfmt>
  <rcc rId="164" sId="2" numFmtId="19">
    <nc r="C13">
      <v>43327</v>
    </nc>
  </rcc>
  <rcc rId="165" sId="2">
    <nc r="D13" t="inlineStr">
      <is>
        <t xml:space="preserve">Producction tier 1 </t>
      </is>
    </nc>
  </rcc>
  <rcc rId="166" sId="2">
    <nc r="E13" t="inlineStr">
      <is>
        <t>MODULE WITHOUT LABEL</t>
      </is>
    </nc>
  </rcc>
  <rfmt sheetId="2" sqref="F13">
    <dxf>
      <alignment horizontal="center" vertical="center" textRotation="0" wrapText="0" indent="0" justifyLastLine="0" shrinkToFit="0" readingOrder="0"/>
    </dxf>
  </rfmt>
  <rrc rId="167" sId="2" ref="A14:XFD14" action="insertRow"/>
  <rfmt sheetId="2" xfDxf="1" s="1" sqref="F14" start="0" length="0"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Univers"/>
        <scheme val="none"/>
      </font>
      <alignment horizontal="center" vertical="center" textRotation="0" wrapText="0" indent="0" justifyLastLine="0" shrinkToFit="0" readingOrder="0"/>
    </dxf>
  </rfmt>
  <rcc rId="168" sId="2">
    <nc r="B14" t="inlineStr">
      <is>
        <t>NAFTA</t>
      </is>
    </nc>
  </rcc>
  <rcc rId="169" sId="2">
    <nc r="F13" t="inlineStr">
      <is>
        <t>http://team.brose.net/sites/02614/Lists/CustomList06/DispForm.aspx?ID=7930</t>
      </is>
    </nc>
  </rcc>
  <rcc rId="170" sId="2" xfDxf="1" s="1" dxf="1">
    <nc r="F14" t="inlineStr">
      <is>
        <t>http://team.brose.net/sites/02614/Lists/CustomList06/DispForm.aspx?ID=7980</t>
      </is>
    </nc>
    <n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Univers"/>
        <scheme val="none"/>
      </font>
      <alignment horizontal="center" vertical="center" textRotation="0" wrapText="0" indent="0" justifyLastLine="0" shrinkToFit="0" readingOrder="0"/>
    </ndxf>
  </rcc>
  <rcc rId="171" sId="2" numFmtId="19">
    <nc r="C14">
      <v>43523</v>
    </nc>
  </rcc>
  <rcc rId="172" sId="2">
    <nc r="A14" t="inlineStr">
      <is>
        <t xml:space="preserve">CFM Module MQB 800W Dual without riveting in Fan Master </t>
      </is>
    </nc>
  </rcc>
  <rcc rId="173" sId="2">
    <nc r="E14" t="inlineStr">
      <is>
        <t>MODULE WITHOUT STAKING</t>
      </is>
    </nc>
  </rcc>
  <rcc rId="174" sId="2">
    <nc r="F15" t="inlineStr">
      <is>
        <t>http://team.brose.net/sites/02614/Lists/CustomList06/DispForm.aspx?ID=12270</t>
      </is>
    </nc>
  </rcc>
  <rfmt sheetId="2" sqref="F15">
    <dxf>
      <alignment horizontal="center" vertical="center" textRotation="0" wrapText="0" indent="0" justifyLastLine="0" shrinkToFit="0" readingOrder="0"/>
    </dxf>
  </rfmt>
  <rcc rId="175" sId="2">
    <nc r="A15" t="inlineStr">
      <is>
        <t xml:space="preserve">  MQB Dual - Shroud with excess of material  </t>
      </is>
    </nc>
  </rcc>
  <rcc rId="176" sId="2">
    <nc r="B15" t="inlineStr">
      <is>
        <t>NAFTA</t>
      </is>
    </nc>
  </rcc>
  <rcc rId="177" sId="2" numFmtId="19">
    <nc r="C15">
      <v>43674</v>
    </nc>
  </rcc>
  <rcc rId="178" sId="2">
    <nc r="D14" t="inlineStr">
      <is>
        <t xml:space="preserve">Producction tier 1 </t>
      </is>
    </nc>
  </rcc>
  <rcc rId="179" sId="2">
    <nc r="D15" t="inlineStr">
      <is>
        <t xml:space="preserve">Producction tier 1 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0" start="0" length="0">
    <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dxf>
  </rfmt>
  <rcc rId="180" sId="1">
    <nc r="F20">
      <f>IFERROR(VLOOKUP(A20,'BASE DE DATOS'!$A$2:$F$42,6,FALSE),"")</f>
    </nc>
  </rcc>
  <rcc rId="181" sId="1" odxf="1" dxf="1">
    <nc r="F21">
      <f>IFERROR(VLOOKUP(A21,'BASE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82" sId="1" odxf="1" dxf="1">
    <nc r="F22">
      <f>IFERROR(VLOOKUP(A22,'BASE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83" sId="1" odxf="1" dxf="1">
    <nc r="F23">
      <f>IFERROR(VLOOKUP(A23,'BASE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84" sId="1" odxf="1" dxf="1">
    <nc r="F24">
      <f>IFERROR(VLOOKUP(A24,'BASE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85" sId="1" odxf="1" dxf="1">
    <nc r="F25">
      <f>IFERROR(VLOOKUP(A25,'BASE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86" sId="1" odxf="1" dxf="1">
    <nc r="F26">
      <f>IFERROR(VLOOKUP(A26,'BASE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87" sId="1" odxf="1" dxf="1">
    <nc r="F27">
      <f>IFERROR(VLOOKUP(A27,'BASE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88" sId="1" odxf="1" dxf="1">
    <nc r="F28">
      <f>IFERROR(VLOOKUP(A28,'BASE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89" sId="1" odxf="1" dxf="1">
    <nc r="F29">
      <f>IFERROR(VLOOKUP(A29,'BASE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90" sId="1" odxf="1" dxf="1">
    <nc r="F30">
      <f>IFERROR(VLOOKUP(A30,'BASE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91" sId="1" odxf="1" dxf="1">
    <nc r="F31">
      <f>IFERROR(VLOOKUP(A31,'BASE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92" sId="1" odxf="1" dxf="1">
    <nc r="F32">
      <f>IFERROR(VLOOKUP(A32,'BASE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cc rId="193" sId="1" odxf="1" dxf="1">
    <nc r="F33">
      <f>IFERROR(VLOOKUP(A33,'BASE DE DATOS'!$A$2:$F$42,6,FALSE),"")</f>
    </nc>
    <odxf>
      <font>
        <sz val="10"/>
        <color theme="1"/>
        <name val="Univers"/>
        <scheme val="none"/>
      </font>
      <alignment horizontal="general" vertical="bottom" readingOrder="0"/>
      <border outline="0">
        <bottom/>
      </border>
    </odxf>
    <ndxf>
      <font>
        <sz val="10"/>
        <color theme="0"/>
        <name val="Univers"/>
        <scheme val="none"/>
      </font>
      <alignment horizontal="center" vertical="center" readingOrder="0"/>
      <border outline="0">
        <bottom style="medium">
          <color indexed="64"/>
        </bottom>
      </border>
    </ndxf>
  </rcc>
  <rfmt sheetId="1" sqref="A20">
    <dxf>
      <alignment wrapText="1" readingOrder="0"/>
    </dxf>
  </rfmt>
  <rfmt sheetId="1" sqref="A20:A34">
    <dxf>
      <alignment wrapText="0" readingOrder="0"/>
    </dxf>
  </rfmt>
  <rfmt sheetId="1" sqref="A20:A34">
    <dxf>
      <alignment wrapText="1" readingOrder="0"/>
    </dxf>
  </rfmt>
  <rcc rId="194" sId="1">
    <oc r="A14">
      <f>IFERROR(INDEX('BASE DE DATOS'!A2:$A$42,MATCH($E$5&amp;"*",'BASE DE DATOS'!A2:$A$42,0)),"")</f>
    </oc>
    <nc r="A14">
      <f>IFERROR(IFERROR(INDEX('BASE DE DATOS'!A2:$A$42,MATCH($E$5&amp;"*",'BASE DE DATOS'!A2:$A$42,0)),INDEX('BASE DE DATOS'!E2:$E$42,MATCH($E$5&amp;"*",'BASE DE DATOS'!E2:$E$42,0))),"")</f>
    </nc>
  </rcc>
  <rcc rId="195" sId="1">
    <oc r="B14">
      <f>IFERROR(VLOOKUP(A14,'BASE DE DATOS'!$A$2:$D$42,2,FALSE),"")</f>
    </oc>
    <nc r="B14">
      <f>IFERROR(VLOOKUP($A$14,'BASE DE DATOS'!$A$2:$F$31,2,TRUE),"")</f>
    </nc>
  </rcc>
  <rfmt sheetId="1" sqref="C14" start="0" length="0">
    <dxf>
      <numFmt numFmtId="0" formatCode="General"/>
    </dxf>
  </rfmt>
  <rcc rId="196" sId="1">
    <oc r="C14">
      <f>IFERROR(VLOOKUP(A14,'BASE DE DATOS'!$A$2:$D$42,3,FALSE),"")</f>
    </oc>
    <nc r="C14">
      <f>IFERROR(VLOOKUP($A$14,'BASE DE DATOS'!$A$2:$F$31,3,TRUE),"")</f>
    </nc>
  </rcc>
  <rcc rId="197" sId="1">
    <oc r="D14">
      <f>IFERROR(VLOOKUP(A14,'BASE DE DATOS'!$A$2:$D$42,4,FALSE),"")</f>
    </oc>
    <nc r="D14">
      <f>IFERROR(VLOOKUP($A$14,'BASE DE DATOS'!$A$2:$F$31,4,TRUE),"")</f>
    </nc>
  </rcc>
  <rcc rId="198" sId="1">
    <oc r="E14">
      <f>IFERROR(VLOOKUP(A14,'BASE DE DATOS'!$A$2:$F$42,5,FALSE),"")</f>
    </oc>
    <nc r="E14">
      <f>IFERROR(VLOOKUP($A$14,'BASE DE DATOS'!$A$2:$F$31,6,TRUE),"")</f>
    </nc>
  </rcc>
  <rfmt sheetId="1" sqref="C14">
    <dxf>
      <numFmt numFmtId="19" formatCode="dd/mm/yyyy"/>
    </dxf>
  </rfmt>
  <rcc rId="199" sId="1">
    <oc r="A15">
      <f>IFERROR(INDEX('BASE DE DATOS'!A3:$A$42,MATCH($E$5&amp;"*",'BASE DE DATOS'!A3:$A$42,0)),"")</f>
    </oc>
    <nc r="A15">
      <f>IFERROR(IFERROR(INDEX('BASE DE DATOS'!A3:$A$42,MATCH($E$5&amp;"*",'BASE DE DATOS'!A3:$A$42,0)),INDEX('BASE DE DATOS'!E3:$E$42,MATCH($E$5&amp;"*",'BASE DE DATOS'!E3:$E$42,0))),"")</f>
    </nc>
  </rcc>
  <rcc rId="200" sId="1">
    <oc r="A16">
      <f>IFERROR(INDEX('BASE DE DATOS'!A4:$A$42,MATCH($E$5&amp;"*",'BASE DE DATOS'!A4:$A$42,0)),"")</f>
    </oc>
    <nc r="A16">
      <f>IFERROR(IFERROR(INDEX('BASE DE DATOS'!A4:$A$42,MATCH($E$5&amp;"*",'BASE DE DATOS'!A4:$A$42,0)),INDEX('BASE DE DATOS'!E4:$E$42,MATCH($E$5&amp;"*",'BASE DE DATOS'!E4:$E$42,0))),"")</f>
    </nc>
  </rcc>
  <rcc rId="201" sId="1">
    <oc r="A17">
      <f>IFERROR(INDEX('BASE DE DATOS'!A5:$A$42,MATCH($E$5&amp;"*",'BASE DE DATOS'!A5:$A$42,0)),"")</f>
    </oc>
    <nc r="A17">
      <f>IFERROR(IFERROR(INDEX('BASE DE DATOS'!A5:$A$42,MATCH($E$5&amp;"*",'BASE DE DATOS'!A5:$A$42,0)),INDEX('BASE DE DATOS'!E5:$E$42,MATCH($E$5&amp;"*",'BASE DE DATOS'!E5:$E$42,0))),"")</f>
    </nc>
  </rcc>
  <rcc rId="202" sId="1">
    <oc r="A18">
      <f>IFERROR(INDEX('BASE DE DATOS'!A6:$A$42,MATCH($E$5&amp;"*",'BASE DE DATOS'!A6:$A$42,0)),"")</f>
    </oc>
    <nc r="A18">
      <f>IFERROR(IFERROR(INDEX('BASE DE DATOS'!A6:$A$42,MATCH($E$5&amp;"*",'BASE DE DATOS'!A6:$A$42,0)),INDEX('BASE DE DATOS'!E6:$E$42,MATCH($E$5&amp;"*",'BASE DE DATOS'!E6:$E$42,0))),"")</f>
    </nc>
  </rcc>
  <rcc rId="203" sId="1">
    <oc r="A19">
      <f>IFERROR(INDEX('BASE DE DATOS'!A7:$A$42,MATCH($E$5&amp;"*",'BASE DE DATOS'!A7:$A$42,0)),"")</f>
    </oc>
    <nc r="A19">
      <f>IFERROR(IFERROR(INDEX('BASE DE DATOS'!A7:$A$42,MATCH($E$5&amp;"*",'BASE DE DATOS'!A7:$A$42,0)),INDEX('BASE DE DATOS'!E7:$E$42,MATCH($E$5&amp;"*",'BASE DE DATOS'!E7:$E$42,0))),"")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" sId="2">
    <nc r="E15" t="inlineStr">
      <is>
        <t>FAN WITH EXCESS OF MATERIAL</t>
      </is>
    </nc>
  </rcc>
  <rcv guid="{CAD31050-2E0C-47C8-9CD0-AFA0AA1DE8C9}" action="delete"/>
  <rcv guid="{CAD31050-2E0C-47C8-9CD0-AFA0AA1DE8C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2">
    <oc r="A2" t="inlineStr">
      <is>
        <t>FAW VW COMPLAINT CF</t>
      </is>
    </oc>
    <nc r="A2"/>
  </rcc>
  <rcc rId="2" sId="2">
    <oc r="B2" t="inlineStr">
      <is>
        <t>CHINA</t>
      </is>
    </oc>
    <nc r="B2"/>
  </rcc>
  <rcc rId="3" sId="2" numFmtId="19">
    <oc r="C2">
      <v>43634</v>
    </oc>
    <nc r="C2"/>
  </rcc>
  <rcc rId="4" sId="2">
    <oc r="D2" t="inlineStr">
      <is>
        <t>SUPPLIER</t>
      </is>
    </oc>
    <nc r="D2"/>
  </rcc>
  <rcc rId="5" sId="2">
    <oc r="F2" t="inlineStr">
      <is>
        <t>http://team.brose.net/sites/02614/Lists/CustomList06/DispForm.aspx?ID=12188</t>
      </is>
    </oc>
    <nc r="F2"/>
  </rcc>
  <rcc rId="6" sId="2" xfDxf="1" dxf="1">
    <nc r="A15" t="inlineStr">
      <is>
        <t>One motor with wrong plug housing was delivered to our internal customer Brose MEE</t>
      </is>
    </nc>
  </rcc>
  <rfmt sheetId="2" sqref="A15">
    <dxf>
      <alignment wrapText="1" readingOrder="0"/>
    </dxf>
  </rfmt>
  <rcc rId="7" sId="2" xfDxf="1" dxf="1">
    <nc r="A16" t="inlineStr">
      <is>
        <t>BBL1+ without function (desaturation failure)</t>
      </is>
    </nc>
  </rcc>
  <rfmt sheetId="2" sqref="A16">
    <dxf>
      <alignment wrapText="1" readingOrder="0"/>
    </dxf>
  </rfmt>
  <rcc rId="8" sId="2">
    <nc r="B15" t="inlineStr">
      <is>
        <t>Europe</t>
      </is>
    </nc>
  </rcc>
  <rcc rId="9" sId="2">
    <nc r="B16" t="inlineStr">
      <is>
        <t>Europe</t>
      </is>
    </nc>
  </rcc>
  <rcc rId="10" sId="2" odxf="1" dxf="1" numFmtId="19">
    <nc r="C15">
      <v>43119</v>
    </nc>
    <odxf>
      <numFmt numFmtId="0" formatCode="General"/>
    </odxf>
    <ndxf>
      <numFmt numFmtId="19" formatCode="dd/mm/yyyy"/>
    </ndxf>
  </rcc>
  <rcc rId="11" sId="2" odxf="1" dxf="1" numFmtId="19">
    <nc r="C16">
      <v>42621</v>
    </nc>
    <odxf>
      <numFmt numFmtId="0" formatCode="General"/>
    </odxf>
    <ndxf>
      <numFmt numFmtId="19" formatCode="dd/mm/yyyy"/>
    </ndxf>
  </rcc>
  <rfmt sheetId="2" sqref="C2:C16">
    <dxf>
      <numFmt numFmtId="19" formatCode="dd/mm/yyyy"/>
    </dxf>
  </rfmt>
  <rcv guid="{CAD31050-2E0C-47C8-9CD0-AFA0AA1DE8C9}" action="delete"/>
  <rcv guid="{CAD31050-2E0C-47C8-9CD0-AFA0AA1DE8C9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2">
    <nc r="D15" t="inlineStr">
      <is>
        <t>supplier</t>
      </is>
    </nc>
  </rcc>
  <rcc rId="13" sId="2">
    <nc r="D16" t="inlineStr">
      <is>
        <t>supplier</t>
      </is>
    </nc>
  </rcc>
  <rcc rId="14" sId="2">
    <nc r="E16" t="inlineStr">
      <is>
        <t>unbalanced module</t>
      </is>
    </nc>
  </rcc>
  <rcc rId="15" sId="2">
    <oc r="A1" t="inlineStr">
      <is>
        <t>PROBLEMA</t>
      </is>
    </oc>
    <nc r="A1" t="inlineStr">
      <is>
        <t>ISSUE</t>
      </is>
    </nc>
  </rcc>
  <rcc rId="16" sId="2">
    <oc r="C1" t="inlineStr">
      <is>
        <t>FECHA DE INCIDENTE</t>
      </is>
    </oc>
    <nc r="C1" t="inlineStr">
      <is>
        <t>FIRTS INCIDENT</t>
      </is>
    </nc>
  </rcc>
  <rcc rId="17" sId="2">
    <oc r="D1" t="inlineStr">
      <is>
        <t>CAUSA RAIZ</t>
      </is>
    </oc>
    <nc r="D1" t="inlineStr">
      <is>
        <t>ORIGIN</t>
      </is>
    </nc>
  </rcc>
  <rcc rId="18" sId="2">
    <oc r="E1" t="inlineStr">
      <is>
        <t>COMPONENTE</t>
      </is>
    </oc>
    <nc r="E1" t="inlineStr">
      <is>
        <t>COMPONENT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2" start="0" length="0">
    <dxf>
      <alignment horizontal="general" vertical="bottom" readingOrder="0"/>
    </dxf>
  </rfmt>
  <rfmt sheetId="2" sqref="A3" start="0" length="0">
    <dxf>
      <alignment horizontal="general" vertical="bottom" readingOrder="0"/>
    </dxf>
  </rfmt>
  <rfmt sheetId="2" sqref="A4" start="0" length="0">
    <dxf>
      <alignment horizontal="general" vertical="bottom" readingOrder="0"/>
    </dxf>
  </rfmt>
  <rfmt sheetId="2" sqref="A5" start="0" length="0">
    <dxf>
      <alignment horizontal="general" vertical="bottom" readingOrder="0"/>
    </dxf>
  </rfmt>
  <rfmt sheetId="2" sqref="A6" start="0" length="0">
    <dxf>
      <alignment horizontal="general" vertical="bottom" readingOrder="0"/>
    </dxf>
  </rfmt>
  <rfmt sheetId="2" sqref="A7" start="0" length="0">
    <dxf>
      <alignment horizontal="general" vertical="bottom" readingOrder="0"/>
    </dxf>
  </rfmt>
  <rfmt sheetId="2" sqref="A8" start="0" length="0">
    <dxf>
      <alignment horizontal="general" vertical="bottom" readingOrder="0"/>
    </dxf>
  </rfmt>
  <rcc rId="19" sId="2">
    <nc r="E2" t="inlineStr">
      <is>
        <t>staro and armature</t>
      </is>
    </nc>
  </rcc>
  <rfmt sheetId="2" xfDxf="1" s="1" sqref="F2" start="0" length="0"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Univers"/>
        <scheme val="none"/>
      </font>
      <alignment horizontal="center" vertical="center" textRotation="0" wrapText="0" indent="0" justifyLastLine="0" shrinkToFit="0" readingOrder="0"/>
    </dxf>
  </rfmt>
  <rcv guid="{CAD31050-2E0C-47C8-9CD0-AFA0AA1DE8C9}" action="delete"/>
  <rcv guid="{CAD31050-2E0C-47C8-9CD0-AFA0AA1DE8C9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" sId="2" xfDxf="1" dxf="1">
    <nc r="A14" t="inlineStr">
      <is>
        <t>Material damage NOK stacking</t>
      </is>
    </nc>
  </rcc>
  <rfmt sheetId="2" sqref="A14">
    <dxf>
      <alignment wrapText="1" readingOrder="0"/>
    </dxf>
  </rfmt>
  <rm rId="21" sheetId="2" source="A14" destination="A17" sourceSheetId="2"/>
  <rcc rId="22" sId="2">
    <nc r="B17" t="inlineStr">
      <is>
        <t>Nafta</t>
      </is>
    </nc>
  </rcc>
  <rcc rId="23" sId="2" odxf="1" dxf="1" numFmtId="19">
    <nc r="C17">
      <v>43144</v>
    </nc>
    <odxf>
      <numFmt numFmtId="0" formatCode="General"/>
    </odxf>
    <ndxf>
      <numFmt numFmtId="19" formatCode="dd/mm/yyyy"/>
    </ndxf>
  </rcc>
  <rcc rId="24" sId="2">
    <nc r="D17" t="inlineStr">
      <is>
        <t>Production tier 1</t>
      </is>
    </nc>
  </rcc>
  <rcc rId="25" sId="2">
    <oc r="D16" t="inlineStr">
      <is>
        <t>supplier</t>
      </is>
    </oc>
    <nc r="D16" t="inlineStr">
      <is>
        <t>Supplier</t>
      </is>
    </nc>
  </rcc>
  <rcc rId="26" sId="2">
    <oc r="D15" t="inlineStr">
      <is>
        <t>supplier</t>
      </is>
    </oc>
    <nc r="D15" t="inlineStr">
      <is>
        <t>Supplier</t>
      </is>
    </nc>
  </rcc>
  <rcv guid="{CAD31050-2E0C-47C8-9CD0-AFA0AA1DE8C9}" action="delete"/>
  <rcv guid="{CAD31050-2E0C-47C8-9CD0-AFA0AA1DE8C9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" sId="2">
    <nc r="E15" t="inlineStr">
      <is>
        <t>Wrong pin connector</t>
      </is>
    </nc>
  </rcc>
  <rfmt sheetId="2" xfDxf="1" sqref="E17" start="0" length="0">
    <dxf>
      <alignment vertical="top" readingOrder="0"/>
    </dxf>
  </rfmt>
  <rfmt sheetId="2" xfDxf="1" sqref="F17" start="0" length="0">
    <dxf>
      <alignment vertical="top" wrapText="1" readingOrder="0"/>
    </dxf>
  </rfmt>
  <rcc rId="28" sId="2" odxf="1" dxf="1">
    <nc r="E17" t="inlineStr">
      <is>
        <t>Heavy containers stacked</t>
      </is>
    </nc>
    <ndxf>
      <alignment wrapText="1" readingOrder="0"/>
    </ndxf>
  </rcc>
  <rfmt sheetId="2" sqref="A2:E17">
    <dxf>
      <alignment vertical="center" readingOrder="0"/>
    </dxf>
  </rfmt>
  <rfmt sheetId="2" sqref="A2:E17">
    <dxf>
      <alignment horizontal="center" readingOrder="0"/>
    </dxf>
  </rfmt>
  <rrc rId="29" sId="2" eol="1" ref="A18:XFD18" action="insertRow"/>
  <rcc rId="30" sId="2">
    <nc r="A18" t="inlineStr">
      <is>
        <t>BBL1 suspect capacitor in PCB</t>
      </is>
    </nc>
  </rcc>
  <rfmt sheetId="2" sqref="A18">
    <dxf>
      <alignment horizontal="center" vertical="center" textRotation="0" wrapText="1" indent="0" justifyLastLine="0" shrinkToFit="0" readingOrder="0"/>
    </dxf>
  </rfmt>
  <rcc rId="31" sId="2">
    <nc r="B18" t="inlineStr">
      <is>
        <t>China</t>
      </is>
    </nc>
  </rcc>
  <rfmt sheetId="2" sqref="B18">
    <dxf>
      <alignment horizontal="center" vertical="center" textRotation="0" wrapText="0" indent="0" justifyLastLine="0" shrinkToFit="0" readingOrder="0"/>
    </dxf>
  </rfmt>
  <rcc rId="32" sId="2" odxf="1" dxf="1" numFmtId="19">
    <nc r="C18">
      <v>43416</v>
    </nc>
    <odxf>
      <numFmt numFmtId="0" formatCode="General"/>
    </odxf>
    <ndxf>
      <numFmt numFmtId="19" formatCode="dd/mm/yyyy"/>
    </ndxf>
  </rcc>
  <rfmt sheetId="2" sqref="A18:E110">
    <dxf>
      <alignment vertical="bottom" readingOrder="0"/>
    </dxf>
  </rfmt>
  <rfmt sheetId="2" sqref="A18:E110">
    <dxf>
      <alignment horizontal="general" readingOrder="0"/>
    </dxf>
  </rfmt>
  <rfmt sheetId="2" sqref="A18:E110">
    <dxf>
      <alignment vertical="center" readingOrder="0"/>
    </dxf>
  </rfmt>
  <rfmt sheetId="2" sqref="A18:E110">
    <dxf>
      <alignment horizontal="center" readingOrder="0"/>
    </dxf>
  </rfmt>
  <rfmt sheetId="2" sqref="C2:C84">
    <dxf>
      <numFmt numFmtId="19" formatCode="dd/mm/yyyy"/>
    </dxf>
  </rfmt>
  <rcc rId="33" sId="2" xfDxf="1" dxf="1">
    <nc r="F15" t="inlineStr">
      <is>
        <t>http://team.brose.net/sites/02614/Lists/CustomList06/DispForm.aspx?ID=7526</t>
      </is>
    </nc>
  </rcc>
  <rcc rId="34" sId="2" xfDxf="1" dxf="1">
    <nc r="F16" t="inlineStr">
      <is>
        <t>http://team.brose.net/sites/02614/Lists/CustomList06/DispForm.aspx?ID=5500</t>
      </is>
    </nc>
  </rcc>
  <rcc rId="35" sId="2" xfDxf="1" dxf="1">
    <nc r="F17" t="inlineStr">
      <is>
        <t>http://team.brose.net/sites/02614/Lists/CustomList06/DispForm.aspx?ID=7207</t>
      </is>
    </nc>
    <ndxf>
      <alignment vertical="top" wrapText="1" readingOrder="0"/>
    </ndxf>
  </rcc>
  <rfmt sheetId="2" sqref="E15:F108">
    <dxf>
      <alignment vertical="bottom" readingOrder="0"/>
    </dxf>
  </rfmt>
  <rfmt sheetId="2" sqref="E15:F108">
    <dxf>
      <alignment vertical="center" readingOrder="0"/>
    </dxf>
  </rfmt>
  <rfmt sheetId="2" sqref="E15:F108">
    <dxf>
      <alignment horizontal="general" readingOrder="0"/>
    </dxf>
  </rfmt>
  <rfmt sheetId="2" sqref="E15:F108">
    <dxf>
      <alignment horizontal="center" readingOrder="0"/>
    </dxf>
  </rfmt>
  <rcc rId="36" sId="2" xfDxf="1" dxf="1">
    <nc r="F18" t="inlineStr">
      <is>
        <t>http://team.brose.net/sites/02614/Lists/CustomList06/DispForm.aspx?ID=11497</t>
      </is>
    </nc>
    <ndxf>
      <alignment horizontal="center" vertical="center" readingOrder="0"/>
    </ndxf>
  </rcc>
  <rcc rId="37" sId="2">
    <nc r="D18" t="inlineStr">
      <is>
        <t>Kimball PCB</t>
      </is>
    </nc>
  </rcc>
  <rm rId="38" sheetId="2" source="D18" destination="E18" sourceSheetId="2">
    <rfmt sheetId="2" sqref="E18" start="0" length="0">
      <dxf>
        <alignment horizontal="center" vertical="center" readingOrder="0"/>
      </dxf>
    </rfmt>
  </rm>
  <rcc rId="39" sId="2" odxf="1" dxf="1">
    <nc r="D18" t="inlineStr">
      <is>
        <t>Supplier</t>
      </is>
    </nc>
    <odxf>
      <alignment horizontal="general" vertical="bottom" readingOrder="0"/>
    </odxf>
    <ndxf>
      <alignment horizontal="center" vertical="center" readingOrder="0"/>
    </ndxf>
  </rcc>
  <rcc rId="40" sId="2">
    <nc r="A19" t="inlineStr">
      <is>
        <t>MFA2 motor not work</t>
      </is>
    </nc>
  </rcc>
  <rcc rId="41" sId="2">
    <nc r="B19" t="inlineStr">
      <is>
        <t>China</t>
      </is>
    </nc>
  </rcc>
  <rcc rId="42" sId="2" numFmtId="19">
    <nc r="C19">
      <v>43634</v>
    </nc>
  </rcc>
  <rcc rId="43" sId="2">
    <nc r="D19" t="inlineStr">
      <is>
        <t>Brose Assembly/Process</t>
      </is>
    </nc>
  </rcc>
  <rfmt sheetId="2" sqref="E19" start="0" length="0">
    <dxf>
      <alignment horizontal="general" vertical="bottom" readingOrder="0"/>
    </dxf>
  </rfmt>
  <rcc rId="44" sId="2" xfDxf="1" dxf="1">
    <nc r="E19" t="inlineStr">
      <is>
        <t>wrong PCBA type</t>
      </is>
    </nc>
  </rcc>
  <rfmt sheetId="2" sqref="E19">
    <dxf>
      <alignment vertical="center" readingOrder="0"/>
    </dxf>
  </rfmt>
  <rfmt sheetId="2" sqref="E19">
    <dxf>
      <alignment horizontal="center" readingOrder="0"/>
    </dxf>
  </rfmt>
  <rcv guid="{CAD31050-2E0C-47C8-9CD0-AFA0AA1DE8C9}" action="delete"/>
  <rcv guid="{CAD31050-2E0C-47C8-9CD0-AFA0AA1DE8C9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" sId="2" xfDxf="1" dxf="1">
    <nc r="F19" t="inlineStr">
      <is>
        <t>http://team.brose.net/sites/02614/Lists/CustomList06/DispForm.aspx?ID=12222</t>
      </is>
    </nc>
    <ndxf>
      <alignment horizontal="center" vertical="center" readingOrder="0"/>
    </ndxf>
  </rcc>
  <rcc rId="46" sId="2">
    <nc r="A20" t="inlineStr">
      <is>
        <t>Motor with nok label</t>
      </is>
    </nc>
  </rcc>
  <rcc rId="47" sId="2">
    <nc r="B20" t="inlineStr">
      <is>
        <t>China</t>
      </is>
    </nc>
  </rcc>
  <rcc rId="48" sId="2" numFmtId="19">
    <nc r="C20">
      <v>43369</v>
    </nc>
  </rcc>
  <rcc rId="49" sId="2">
    <nc r="D20" t="inlineStr">
      <is>
        <t>Brose Assembly/Process</t>
      </is>
    </nc>
  </rcc>
  <rcc rId="50" sId="2" xfDxf="1" dxf="1">
    <nc r="F20" t="inlineStr">
      <is>
        <t>http://team.brose.net/sites/02614/Lists/CustomList06/DispForm.aspx?ID=11389</t>
      </is>
    </nc>
    <ndxf>
      <alignment horizontal="center" vertical="center" readingOrder="0"/>
    </ndxf>
  </rcc>
  <rcc rId="51" sId="2" xfDxf="1" dxf="1">
    <nc r="F21" t="inlineStr">
      <is>
        <t>http://team.brose.net/sites/02614/Lists/CustomList06/DispForm.aspx?ID=11841</t>
      </is>
    </nc>
    <ndxf>
      <alignment horizontal="center" vertical="center" readingOrder="0"/>
    </ndxf>
  </rcc>
  <rcc rId="52" sId="2" xfDxf="1" dxf="1">
    <nc r="F22" t="inlineStr">
      <is>
        <t>http://team.brose.net/sites/02614/Lists/CustomList06/DispForm.aspx?ID=7697</t>
      </is>
    </nc>
    <ndxf>
      <alignment horizontal="center" vertical="center" readingOrder="0"/>
    </ndxf>
  </rcc>
  <rfmt sheetId="2" xfDxf="1" sqref="F23" start="0" length="0">
    <dxf>
      <alignment horizontal="center" vertical="center" readingOrder="0"/>
    </dxf>
  </rfmt>
  <rcc rId="53" sId="2" xfDxf="1" dxf="1">
    <nc r="F23" t="inlineStr">
      <is>
        <t>http://team.brose.net/sites/02614/Lists/CustomList06/DispForm.aspx?ID=11386</t>
      </is>
    </nc>
    <ndxf>
      <alignment horizontal="center" vertical="center" readingOrder="0"/>
    </ndxf>
  </rcc>
  <rcc rId="54" sId="2" xfDxf="1" dxf="1">
    <nc r="F24" t="inlineStr">
      <is>
        <t>http://team.brose.net/sites/02614/Lists/CustomList06/DispForm.aspx?ID=11678</t>
      </is>
    </nc>
    <ndxf>
      <alignment horizontal="center" vertical="center" readingOrder="0"/>
    </ndxf>
  </rcc>
  <rcc rId="55" sId="2">
    <nc r="A21" t="inlineStr">
      <is>
        <t>Motor with extra material</t>
      </is>
    </nc>
  </rcc>
  <rcc rId="56" sId="2">
    <nc r="A22" t="inlineStr">
      <is>
        <t>Motor Can't work</t>
      </is>
    </nc>
  </rcc>
  <rfmt sheetId="2" sqref="A23" start="0" length="0">
    <dxf>
      <alignment horizontal="general" vertical="bottom" readingOrder="0"/>
    </dxf>
  </rfmt>
  <rcc rId="57" sId="2" xfDxf="1" dxf="1">
    <nc r="A23" t="inlineStr">
      <is>
        <t xml:space="preserve">BBL1—MFA2 400W motor not work </t>
      </is>
    </nc>
  </rcc>
  <rfmt sheetId="2" sqref="A23">
    <dxf>
      <alignment wrapText="1" readingOrder="0"/>
    </dxf>
  </rfmt>
  <rfmt sheetId="2" sqref="A23">
    <dxf>
      <alignment horizontal="center" readingOrder="0"/>
    </dxf>
  </rfmt>
  <rfmt sheetId="2" sqref="A23">
    <dxf>
      <alignment vertical="center" readingOrder="0"/>
    </dxf>
  </rfmt>
  <rfmt sheetId="2" sqref="A15:F100">
    <dxf>
      <alignment vertical="bottom" readingOrder="0"/>
    </dxf>
  </rfmt>
  <rfmt sheetId="2" sqref="A15:F100">
    <dxf>
      <alignment vertical="center" readingOrder="0"/>
    </dxf>
  </rfmt>
  <rfmt sheetId="2" sqref="A15:F100">
    <dxf>
      <alignment horizontal="general" readingOrder="0"/>
    </dxf>
  </rfmt>
  <rfmt sheetId="2" sqref="A15:F100">
    <dxf>
      <alignment horizontal="center" readingOrder="0"/>
    </dxf>
  </rfmt>
  <rcc rId="58" sId="2">
    <nc r="B21" t="inlineStr">
      <is>
        <t>China</t>
      </is>
    </nc>
  </rcc>
  <rcc rId="59" sId="2">
    <nc r="B22" t="inlineStr">
      <is>
        <t>China</t>
      </is>
    </nc>
  </rcc>
  <rcc rId="60" sId="2">
    <nc r="B23" t="inlineStr">
      <is>
        <t>China</t>
      </is>
    </nc>
  </rcc>
  <rcc rId="61" sId="2" numFmtId="19">
    <nc r="C21">
      <v>43529</v>
    </nc>
  </rcc>
  <rcc rId="62" sId="2" odxf="1" dxf="1" numFmtId="19">
    <nc r="D21">
      <v>43265</v>
    </nc>
    <odxf>
      <numFmt numFmtId="0" formatCode="General"/>
    </odxf>
    <ndxf>
      <numFmt numFmtId="19" formatCode="dd/mm/yyyy"/>
    </ndxf>
  </rcc>
  <rm rId="63" sheetId="2" source="D21" destination="C22" sourceSheetId="2">
    <rfmt sheetId="2" sqref="C22" start="0" length="0">
      <dxf>
        <numFmt numFmtId="19" formatCode="dd/mm/yyyy"/>
        <alignment horizontal="center" vertical="center" readingOrder="0"/>
      </dxf>
    </rfmt>
  </rm>
  <rcc rId="64" sId="2" numFmtId="19">
    <nc r="C23">
      <v>43114</v>
    </nc>
  </rcc>
  <rm rId="65" sheetId="2" source="F24" destination="F23" sourceSheetId="2">
    <rcc rId="0" sId="2" dxf="1">
      <nc r="F23" t="inlineStr">
        <is>
          <t>http://team.brose.net/sites/02614/Lists/CustomList06/DispForm.aspx?ID=11386</t>
        </is>
      </nc>
      <ndxf>
        <alignment horizontal="center" vertical="center" readingOrder="0"/>
      </ndxf>
    </rcc>
  </rm>
  <rfmt sheetId="2" sqref="D21">
    <dxf>
      <alignment horizontal="center" vertical="center" textRotation="0" wrapText="0" indent="0" justifyLastLine="0" shrinkToFit="0" readingOrder="0"/>
    </dxf>
  </rfmt>
  <rcc rId="66" sId="2">
    <nc r="D22" t="inlineStr">
      <is>
        <t>Other</t>
      </is>
    </nc>
  </rcc>
  <rcc rId="67" sId="2">
    <nc r="D21" t="inlineStr">
      <is>
        <t>Brose Assembly/Process</t>
      </is>
    </nc>
  </rcc>
  <rcc rId="68" sId="2">
    <nc r="D23" t="inlineStr">
      <is>
        <t>Supplier</t>
      </is>
    </nc>
  </rcc>
  <rcc rId="69" sId="2">
    <nc r="E20" t="inlineStr">
      <is>
        <t>Motor</t>
      </is>
    </nc>
  </rcc>
  <rm rId="70" sheetId="2" source="E20" destination="E21" sourceSheetId="2">
    <rfmt sheetId="2" sqref="E21" start="0" length="0">
      <dxf>
        <alignment horizontal="center" vertical="center" readingOrder="0"/>
      </dxf>
    </rfmt>
  </rm>
  <rfmt sheetId="2" sqref="E20">
    <dxf>
      <alignment horizontal="center" vertical="center" textRotation="0" wrapText="0" indent="0" justifyLastLine="0" shrinkToFit="0" readingOrder="0"/>
    </dxf>
  </rfmt>
  <rcc rId="71" sId="2">
    <nc r="E20" t="inlineStr">
      <is>
        <t>Wrong label</t>
      </is>
    </nc>
  </rcc>
  <rcc rId="72" sId="2">
    <nc r="E22" t="inlineStr">
      <is>
        <t>PCB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" sId="2">
    <nc r="E23" t="inlineStr">
      <is>
        <t>IDC jumped out from PCBA</t>
      </is>
    </nc>
  </rcc>
  <rfmt sheetId="2" sqref="A24" start="0" length="0">
    <dxf>
      <alignment horizontal="general" vertical="bottom" readingOrder="0"/>
    </dxf>
  </rfmt>
  <rcc rId="74" sId="2" xfDxf="1" dxf="1">
    <nc r="A24" t="inlineStr">
      <is>
        <t>BBL1+CFM Motor can't work</t>
      </is>
    </nc>
  </rcc>
  <rfmt sheetId="2" sqref="A24">
    <dxf>
      <alignment wrapText="1" readingOrder="0"/>
    </dxf>
  </rfmt>
  <rcc rId="75" sId="2">
    <nc r="B24" t="inlineStr">
      <is>
        <t>China</t>
      </is>
    </nc>
  </rcc>
  <rcc rId="76" sId="2" numFmtId="19">
    <nc r="C24">
      <v>43352</v>
    </nc>
  </rcc>
  <rcc rId="77" sId="2">
    <nc r="D24" t="inlineStr">
      <is>
        <t>Desing/Development</t>
      </is>
    </nc>
  </rcc>
  <rcc rId="78" sId="2" xfDxf="1" dxf="1">
    <nc r="F24" t="inlineStr">
      <is>
        <t>http://team.brose.net/sites/02614/Lists/CustomList06/DispForm.aspx?ID=11373</t>
      </is>
    </nc>
  </rcc>
  <rcc rId="79" sId="2">
    <nc r="E24" t="inlineStr">
      <is>
        <t>PCB hole at up limmit</t>
      </is>
    </nc>
  </rcc>
  <rcc rId="80" sId="2" xfDxf="1" dxf="1">
    <nc r="F25" t="inlineStr">
      <is>
        <t>http://team.brose.net/sites/02614/Lists/CustomList06/DispForm.aspx?ID=11837</t>
      </is>
    </nc>
    <ndxf>
      <alignment horizontal="center" vertical="center" readingOrder="0"/>
    </ndxf>
  </rcc>
  <rcc rId="81" sId="2">
    <nc r="A25" t="inlineStr">
      <is>
        <t>CFM malfunction</t>
      </is>
    </nc>
  </rcc>
  <rcc rId="82" sId="2">
    <nc r="B25" t="inlineStr">
      <is>
        <t>China</t>
      </is>
    </nc>
  </rcc>
  <rcc rId="83" sId="2" numFmtId="19">
    <nc r="C25">
      <v>43491</v>
    </nc>
  </rcc>
  <rcc rId="84" sId="2">
    <nc r="D26" t="inlineStr">
      <is>
        <t>Supplier</t>
      </is>
    </nc>
  </rcc>
  <rm rId="85" sheetId="2" source="D26" destination="D25" sourceSheetId="2">
    <rfmt sheetId="2" sqref="D25" start="0" length="0">
      <dxf>
        <alignment horizontal="center" vertical="center" readingOrder="0"/>
      </dxf>
    </rfmt>
  </rm>
  <rcc rId="86" sId="2">
    <nc r="E25" t="inlineStr">
      <is>
        <t>Partice on the PCB</t>
      </is>
    </nc>
  </rcc>
  <rfmt sheetId="2" sqref="A26" start="0" length="0">
    <dxf>
      <alignment horizontal="general" vertical="bottom" readingOrder="0"/>
    </dxf>
  </rfmt>
  <rcc rId="87" sId="2" xfDxf="1" dxf="1">
    <nc r="A26" t="inlineStr">
      <is>
        <t>MQB-Dual-800W_Noise Warranty</t>
      </is>
    </nc>
  </rcc>
  <rfmt sheetId="2" sqref="A26">
    <dxf>
      <alignment wrapText="1" readingOrder="0"/>
    </dxf>
  </rfmt>
  <rcc rId="88" sId="2">
    <nc r="B26" t="inlineStr">
      <is>
        <t>Nafta</t>
      </is>
    </nc>
  </rcc>
  <rcc rId="89" sId="2" numFmtId="19">
    <nc r="C26">
      <v>43697</v>
    </nc>
  </rcc>
  <rcc rId="90" sId="2">
    <nc r="D26" t="inlineStr">
      <is>
        <t>Brose Assembly/Process</t>
      </is>
    </nc>
  </rcc>
  <rfmt sheetId="2" sqref="D26">
    <dxf>
      <alignment horizontal="center" vertical="center" textRotation="0" wrapText="0" indent="0" justifyLastLine="0" shrinkToFit="0" readingOrder="0"/>
    </dxf>
  </rfmt>
  <rcc rId="91" sId="2">
    <nc r="E26" t="inlineStr">
      <is>
        <t>Heat stacking</t>
      </is>
    </nc>
  </rcc>
  <rcc rId="92" sId="2" xfDxf="1" dxf="1">
    <nc r="F26" t="inlineStr">
      <is>
        <t>http://team.brose.net/sites/02614/Lists/CustomList06/DispForm.aspx?ID=12397</t>
      </is>
    </nc>
    <ndxf>
      <alignment horizontal="center" vertical="center" readingOrder="0"/>
    </ndxf>
  </rcc>
  <rcv guid="{CAD31050-2E0C-47C8-9CD0-AFA0AA1DE8C9}" action="delete"/>
  <rcv guid="{CAD31050-2E0C-47C8-9CD0-AFA0AA1DE8C9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" sId="2">
    <nc r="B2" t="inlineStr">
      <is>
        <t>CHINA</t>
      </is>
    </nc>
  </rcc>
  <rcc rId="94" sId="2">
    <nc r="C2" t="inlineStr">
      <is>
        <t>6/18/19</t>
      </is>
    </nc>
  </rcc>
  <rcc rId="95" sId="2">
    <nc r="A2" t="inlineStr">
      <is>
        <t>FAW VW complaint CFM has noise</t>
      </is>
    </nc>
  </rcc>
  <rcc rId="96" sId="2">
    <nc r="D2" t="inlineStr">
      <is>
        <t>assembly</t>
      </is>
    </nc>
  </rcc>
  <rcc rId="97" sId="2" xfDxf="1" s="1" dxf="1">
    <nc r="F2" t="inlineStr">
      <is>
        <t>http://team.brose.net/sites/02614/Lists/CustomList06/DispForm.aspx?ID=12188</t>
      </is>
    </nc>
    <n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Univers"/>
        <scheme val="none"/>
      </font>
      <alignment horizontal="center" vertical="center" textRotation="0" wrapText="0" indent="0" justifyLastLine="0" shrinkToFit="0" readingOrder="0"/>
    </ndxf>
  </rcc>
  <rcc rId="98" sId="2" xfDxf="1" dxf="1">
    <nc r="E3" t="inlineStr">
      <is>
        <t>http://team.brose.net/sites/02614/Lists/CustomList06/DispForm.aspx?ID=7595</t>
      </is>
    </nc>
    <ndxf>
      <alignment horizontal="center" vertical="center" readingOrder="0"/>
    </ndxf>
  </rcc>
  <rcc rId="99" sId="2">
    <nc r="A3" t="inlineStr">
      <is>
        <t xml:space="preserve">Magotan B8L cars complaint water temperature high </t>
      </is>
    </nc>
  </rcc>
  <rcc rId="100" sId="2" numFmtId="19">
    <nc r="C3">
      <v>43165</v>
    </nc>
  </rcc>
  <rcc rId="101" sId="2">
    <nc r="D3" t="inlineStr">
      <is>
        <t>Supplier</t>
      </is>
    </nc>
  </rcc>
  <rm rId="102" sheetId="2" source="E3" destination="F3" sourceSheetId="2">
    <rfmt sheetId="2" s="1" sqref="F3" start="0" length="0">
      <dxf>
        <font>
          <u/>
          <sz val="10"/>
          <color theme="10"/>
          <name val="Univers"/>
          <scheme val="none"/>
        </font>
        <alignment horizontal="center" vertical="center" readingOrder="0"/>
      </dxf>
    </rfmt>
  </rm>
  <rcc rId="103" sId="2">
    <nc r="E3" t="inlineStr">
      <is>
        <t>PCB</t>
      </is>
    </nc>
  </rcc>
  <rcc rId="104" sId="2">
    <oc r="E2" t="inlineStr">
      <is>
        <t>staro and armature</t>
      </is>
    </oc>
    <nc r="E2" t="inlineStr">
      <is>
        <t>STATOR AND ARMATURE</t>
      </is>
    </nc>
  </rcc>
  <rcc rId="105" sId="2" xfDxf="1" s="1" dxf="1">
    <nc r="F4" t="inlineStr">
      <is>
        <t>http://team.brose.net/sites/02614/Lists/CustomList06/DispForm.aspx?ID=11765</t>
      </is>
    </nc>
    <n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Univers"/>
        <scheme val="none"/>
      </font>
      <alignment horizontal="center" vertical="center" textRotation="0" wrapText="0" indent="0" justifyLastLine="0" shrinkToFit="0" readingOrder="0"/>
    </ndxf>
  </rcc>
  <rcc rId="106" sId="2">
    <nc r="B3" t="inlineStr">
      <is>
        <t>CHINA</t>
      </is>
    </nc>
  </rcc>
  <rcc rId="107" sId="2">
    <nc r="B4" t="inlineStr">
      <is>
        <t>CHINA</t>
      </is>
    </nc>
  </rcc>
  <rcc rId="108" sId="2">
    <nc r="A4" t="inlineStr">
      <is>
        <t>MQB CF function problem</t>
      </is>
    </nc>
  </rcc>
  <rcc rId="109" sId="2">
    <nc r="D4" t="inlineStr">
      <is>
        <t>assembly</t>
      </is>
    </nc>
  </rcc>
  <rcc rId="110" sId="2">
    <nc r="E4" t="inlineStr">
      <is>
        <t>PWM MOTOR</t>
      </is>
    </nc>
  </rcc>
  <rcc rId="111" sId="2" xfDxf="1" s="1" dxf="1">
    <nc r="F5" t="inlineStr">
      <is>
        <t>http://team.brose.net/sites/02614/Lists/CustomList06/DispForm.aspx?ID=7782</t>
      </is>
    </nc>
    <n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theme="10"/>
        <name val="Univers"/>
        <scheme val="none"/>
      </font>
      <alignment horizontal="center" vertical="center" textRotation="0" wrapText="0" indent="0" justifyLastLine="0" shrinkToFit="0" readingOrder="0"/>
    </ndxf>
  </rcc>
  <rcc rId="112" sId="2">
    <nc r="B5" t="inlineStr">
      <is>
        <t>EUROPE</t>
      </is>
    </nc>
  </rcc>
  <rcc rId="113" sId="2">
    <nc r="A5" t="inlineStr">
      <is>
        <t>Deflector 2DA073A with injection failure</t>
      </is>
    </nc>
  </rcc>
  <rcc rId="114" sId="2" numFmtId="19">
    <nc r="C4">
      <v>43515</v>
    </nc>
  </rcc>
  <rcc rId="115" sId="2" numFmtId="19">
    <nc r="C5">
      <v>43630</v>
    </nc>
  </rcc>
  <rcc rId="116" sId="2">
    <nc r="D5" t="inlineStr">
      <is>
        <t>Supplier</t>
      </is>
    </nc>
  </rcc>
  <rcc rId="117" sId="2">
    <nc r="F6" t="inlineStr">
      <is>
        <t>http://team.brose.net/sites/02614/Lists/CustomList06/DispForm.aspx?ID=5254</t>
      </is>
    </nc>
  </rcc>
  <rcc rId="118" sId="2">
    <nc r="B6" t="inlineStr">
      <is>
        <t>EUROPE</t>
      </is>
    </nc>
  </rcc>
  <rcc rId="119" sId="2">
    <nc r="D6" t="inlineStr">
      <is>
        <t>Internal</t>
      </is>
    </nc>
  </rcc>
  <rcc rId="120" sId="2" numFmtId="19">
    <nc r="C6">
      <v>42468</v>
    </nc>
  </rcc>
  <rcc rId="121" sId="2">
    <nc r="A6" t="inlineStr">
      <is>
        <t xml:space="preserve">  Top Scrap_Projekt 2: BBL2 </t>
      </is>
    </nc>
  </rcc>
  <rcc rId="122" sId="2">
    <nc r="E6" t="inlineStr">
      <is>
        <t>EOL,CAPACITOR</t>
      </is>
    </nc>
  </rcc>
  <rcc rId="123" sId="2">
    <nc r="E5" t="inlineStr">
      <is>
        <t>MODULE FAN</t>
      </is>
    </nc>
  </rcc>
  <rcc rId="124" sId="2">
    <nc r="F7" t="inlineStr">
      <is>
        <t>http://team.brose.net/sites/02614/Lists/CustomList06/DispForm.aspx?ID=12263</t>
      </is>
    </nc>
  </rcc>
  <rcc rId="125" sId="2">
    <nc r="B7" t="inlineStr">
      <is>
        <t>CHINA</t>
      </is>
    </nc>
  </rcc>
  <rcc rId="126" sId="2" numFmtId="19">
    <nc r="C7">
      <v>43660</v>
    </nc>
  </rcc>
  <rcc rId="127" sId="2">
    <nc r="A7" t="inlineStr">
      <is>
        <t xml:space="preserve">  MFA2 CFM electrical fault  Noise</t>
      </is>
    </nc>
  </rcc>
  <rcc rId="128" sId="2">
    <nc r="D7" t="inlineStr">
      <is>
        <t>Field</t>
      </is>
    </nc>
  </rcc>
  <rcc rId="129" sId="2">
    <nc r="E7" t="inlineStr">
      <is>
        <t>WIRE HARNESS INTERFERENCE IN FAN MOVEMENT</t>
      </is>
    </nc>
  </rcc>
  <rcc rId="130" sId="2">
    <nc r="F8" t="inlineStr">
      <is>
        <t>http://team.brose.net/sites/02614/Lists/CustomList06/DispForm.aspx?ID=12409</t>
      </is>
    </nc>
  </rcc>
  <rfmt sheetId="2" sqref="F8">
    <dxf>
      <alignment horizontal="center" vertical="center" textRotation="0" wrapText="0" indent="0" justifyLastLine="0" shrinkToFit="0" readingOrder="0"/>
    </dxf>
  </rfmt>
  <rfmt sheetId="2" sqref="E7">
    <dxf>
      <alignment wrapText="1" readingOrder="0"/>
    </dxf>
  </rfmt>
  <rcc rId="131" sId="2">
    <nc r="A8" t="inlineStr">
      <is>
        <t xml:space="preserve">  MFA2 Z177 400W CFM fan dropped off due to no hot stamping </t>
      </is>
    </nc>
  </rcc>
  <rfmt sheetId="2" sqref="A8">
    <dxf>
      <alignment wrapText="1" readingOrder="0"/>
    </dxf>
  </rfmt>
  <rm rId="132" sheetId="2" source="B7" destination="B8" sourceSheetId="2"/>
  <rm rId="133" sheetId="2" source="B8" destination="B7" sourceSheetId="2"/>
  <rcc rId="134" sId="2" odxf="1" dxf="1">
    <nc r="B8" t="inlineStr">
      <is>
        <t>CHINA</t>
      </is>
    </nc>
    <odxf>
      <alignment horizontal="general" vertical="bottom" readingOrder="0"/>
    </odxf>
    <ndxf>
      <alignment horizontal="center" vertical="center" readingOrder="0"/>
    </ndxf>
  </rcc>
  <rcc rId="135" sId="2">
    <nc r="C8" t="inlineStr">
      <is>
        <t>9/16/2019</t>
      </is>
    </nc>
  </rcc>
  <rcc rId="136" sId="2">
    <nc r="D8" t="inlineStr">
      <is>
        <t>assembly</t>
      </is>
    </nc>
  </rcc>
  <rfmt sheetId="2" sqref="D8">
    <dxf>
      <alignment horizontal="center" vertical="center" textRotation="0" wrapText="0" indent="0" justifyLastLine="0" shrinkToFit="0" readingOrder="0"/>
    </dxf>
  </rfmt>
  <rcc rId="137" sId="2">
    <nc r="E8" t="inlineStr">
      <is>
        <t>FAN AND ROTOR</t>
      </is>
    </nc>
  </rcc>
  <rfmt sheetId="2" sqref="E8">
    <dxf>
      <alignment horizontal="center" vertical="center" textRotation="0" wrapText="0" indent="0" justifyLastLine="0" shrinkToFit="0" readingOrder="0"/>
    </dxf>
  </rfmt>
  <rcc rId="138" sId="2">
    <nc r="F9" t="inlineStr">
      <is>
        <t>http://team.brose.net/sites/02614/Lists/CustomList06/DispForm.aspx?ID=12025</t>
      </is>
    </nc>
  </rcc>
  <rfmt sheetId="2" sqref="F9">
    <dxf>
      <alignment horizontal="center" vertical="center" textRotation="0" wrapText="0" indent="0" justifyLastLine="0" shrinkToFit="0" readingOrder="0"/>
    </dxf>
  </rfmt>
  <rcc rId="139" sId="2">
    <nc r="A9" t="inlineStr">
      <is>
        <t>MFA2 400W CFM can't work</t>
      </is>
    </nc>
  </rcc>
  <rcc rId="140" sId="2" odxf="1" dxf="1">
    <nc r="B9" t="inlineStr">
      <is>
        <t>CHINA</t>
      </is>
    </nc>
    <odxf>
      <alignment horizontal="general" vertical="bottom" readingOrder="0"/>
    </odxf>
    <ndxf>
      <alignment horizontal="center" vertical="center" readingOrder="0"/>
    </ndxf>
  </rcc>
  <rcc rId="141" sId="2" numFmtId="19">
    <nc r="C9">
      <v>43621</v>
    </nc>
  </rcc>
  <rcc rId="142" sId="2">
    <nc r="D9" t="inlineStr">
      <is>
        <t>Field</t>
      </is>
    </nc>
  </rcc>
  <rfmt sheetId="2" sqref="D9">
    <dxf>
      <alignment horizontal="center" vertical="center" textRotation="0" wrapText="0" indent="0" justifyLastLine="0" shrinkToFit="0" readingOrder="0"/>
    </dxf>
  </rfmt>
  <rcc rId="143" sId="2">
    <nc r="E9" t="inlineStr">
      <is>
        <t>ELECTRONIC WITH SHORT CIRCUIT.ECU WAS LOCKED</t>
      </is>
    </nc>
  </rcc>
  <rfmt sheetId="2" sqref="E9">
    <dxf>
      <alignment horizontal="center" vertical="center" textRotation="0" wrapText="0" indent="0" justifyLastLine="0" shrinkToFit="0" readingOrder="0"/>
    </dxf>
  </rfmt>
  <rfmt sheetId="2" sqref="A2:E9">
    <dxf>
      <alignment vertical="bottom" readingOrder="0"/>
    </dxf>
  </rfmt>
  <rfmt sheetId="2" sqref="A2:E9">
    <dxf>
      <alignment vertical="center" readingOrder="0"/>
    </dxf>
  </rfmt>
  <rfmt sheetId="2" sqref="C8">
    <dxf>
      <alignment horizontal="center" readingOrder="0"/>
    </dxf>
  </rfmt>
  <rfmt sheetId="2" sqref="C9">
    <dxf>
      <alignment horizontal="center" readingOrder="0"/>
    </dxf>
  </rfmt>
  <rcc rId="144" sId="2">
    <nc r="A10" t="inlineStr">
      <is>
        <t>MFA2 CFM fan cracking</t>
      </is>
    </nc>
  </rcc>
  <rfmt sheetId="2" sqref="A10">
    <dxf>
      <alignment horizontal="general" vertical="center" textRotation="0" wrapText="0" indent="0" justifyLastLine="0" shrinkToFit="0" readingOrder="0"/>
    </dxf>
  </rfmt>
  <rcc rId="145" sId="2">
    <nc r="B10" t="inlineStr">
      <is>
        <t>CHINA</t>
      </is>
    </nc>
  </rcc>
  <rfmt sheetId="2" sqref="B10">
    <dxf>
      <alignment horizontal="center" vertical="center" textRotation="0" wrapText="0" indent="0" justifyLastLine="0" shrinkToFit="0" readingOrder="0"/>
    </dxf>
  </rfmt>
  <rcc rId="146" sId="2">
    <nc r="D10" t="inlineStr">
      <is>
        <t>Field</t>
      </is>
    </nc>
  </rcc>
  <rfmt sheetId="2" sqref="D10">
    <dxf>
      <alignment horizontal="center" vertical="center" textRotation="0" wrapText="0" indent="0" justifyLastLine="0" shrinkToFit="0" readingOrder="0"/>
    </dxf>
  </rfmt>
  <rcc rId="147" sId="2" numFmtId="19">
    <nc r="C10">
      <v>43604</v>
    </nc>
  </rcc>
  <rcc rId="148" sId="2">
    <nc r="E10" t="inlineStr">
      <is>
        <t>FAN IS CRACKED</t>
      </is>
    </nc>
  </rcc>
  <rfmt sheetId="2" sqref="E10">
    <dxf>
      <alignment horizontal="center" vertical="center" textRotation="0" wrapText="0" indent="0" justifyLastLine="0" shrinkToFit="0" readingOrder="0"/>
    </dxf>
  </rfmt>
  <rcc rId="149" sId="2">
    <nc r="F10" t="inlineStr">
      <is>
        <t>http://team.brose.net/sites/02614/Lists/CustomList06/DispForm.aspx?ID=12025</t>
      </is>
    </nc>
  </rcc>
  <rfmt sheetId="2" sqref="F10">
    <dxf>
      <alignment horizontal="center" vertical="center" textRotation="0" wrapText="0" indent="0" justifyLastLine="0" shrinkToFit="0" readingOrder="0"/>
    </dxf>
  </rfmt>
  <rcc rId="150" sId="2">
    <nc r="F11" t="inlineStr">
      <is>
        <t>http://team.brose.net/sites/02614/Lists/CustomList06/DispForm.aspx?ID=7879</t>
      </is>
    </nc>
  </rcc>
  <rfmt sheetId="2" sqref="F11">
    <dxf>
      <alignment horizontal="center" vertical="center" textRotation="0" wrapText="0" indent="0" justifyLastLine="0" shrinkToFit="0" readingOrder="0"/>
    </dxf>
  </rfmt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D19A467D-460F-4930-BE7E-F6114B5E782B}" name="Rodriguez, Andrea" id="-1791106861" dateTime="2019-09-24T10:12:35"/>
</users>
</file>

<file path=xl/theme/theme1.xml><?xml version="1.0" encoding="utf-8"?>
<a:theme xmlns:a="http://schemas.openxmlformats.org/drawingml/2006/main" name="Brose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lank">
      <a:majorFont>
        <a:latin typeface="Univers"/>
        <a:ea typeface=""/>
        <a:cs typeface=""/>
      </a:majorFont>
      <a:minorFont>
        <a:latin typeface="Univers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a:spPr>
      <a:bodyPr vert="horz" wrap="none" lIns="0" tIns="0" rIns="0" bIns="0" numCol="1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lang="en-US" sz="1600" b="1" i="0" u="none" strike="noStrike" cap="none" normalizeH="0" baseline="0" smtClean="0">
            <a:ln>
              <a:noFill/>
            </a:ln>
            <a:solidFill>
              <a:schemeClr val="tx1"/>
            </a:solidFill>
            <a:effectLst/>
            <a:latin typeface="Univers" pitchFamily="34" charset="0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a:spPr>
      <a:bodyPr vert="horz" wrap="none" lIns="0" tIns="0" rIns="0" bIns="0" numCol="1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lang="en-US" sz="1600" b="1" i="0" u="none" strike="noStrike" cap="none" normalizeH="0" baseline="0" smtClean="0">
            <a:ln>
              <a:noFill/>
            </a:ln>
            <a:solidFill>
              <a:schemeClr val="tx1"/>
            </a:solidFill>
            <a:effectLst/>
            <a:latin typeface="Univers" pitchFamily="34" charset="0"/>
          </a:defRPr>
        </a:defPPr>
      </a:lstStyle>
    </a:lnDef>
  </a:objectDefaults>
  <a:extraClrSchemeLst>
    <a:extraClrScheme>
      <a:clrScheme name="blank 1">
        <a:dk1>
          <a:srgbClr val="000000"/>
        </a:dk1>
        <a:lt1>
          <a:srgbClr val="FFFFFF"/>
        </a:lt1>
        <a:dk2>
          <a:srgbClr val="000000"/>
        </a:dk2>
        <a:lt2>
          <a:srgbClr val="D9D6D1"/>
        </a:lt2>
        <a:accent1>
          <a:srgbClr val="ADADAD"/>
        </a:accent1>
        <a:accent2>
          <a:srgbClr val="C5CEDC"/>
        </a:accent2>
        <a:accent3>
          <a:srgbClr val="FFFFFF"/>
        </a:accent3>
        <a:accent4>
          <a:srgbClr val="000000"/>
        </a:accent4>
        <a:accent5>
          <a:srgbClr val="D3D3D3"/>
        </a:accent5>
        <a:accent6>
          <a:srgbClr val="B2BAC7"/>
        </a:accent6>
        <a:hlink>
          <a:srgbClr val="003E6A"/>
        </a:hlink>
        <a:folHlink>
          <a:srgbClr val="8096B2"/>
        </a:folHlink>
      </a:clrScheme>
      <a:clrMap bg1="lt1" tx1="dk1" bg2="lt2" tx2="dk2" accent1="accent1" accent2="accent2" accent3="accent3" accent4="accent4" accent5="accent5" accent6="accent6" hlink="hlink" folHlink="folHlink"/>
    </a:extraClrScheme>
  </a:extraClrScheme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2.v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team.brose.net/sites/02614/Lists/CustomList06/DispForm.aspx?ID=12188" TargetMode="Externa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R348"/>
  <sheetViews>
    <sheetView zoomScale="115" zoomScaleNormal="115" workbookViewId="0">
      <selection activeCell="A20" sqref="A20"/>
    </sheetView>
  </sheetViews>
  <sheetFormatPr defaultColWidth="9" defaultRowHeight="12.75" x14ac:dyDescent="0.2"/>
  <cols>
    <col min="1" max="1" width="20.875" customWidth="1"/>
    <col min="2" max="2" width="13.75" customWidth="1"/>
    <col min="3" max="3" width="20" customWidth="1"/>
    <col min="4" max="4" width="14.5" customWidth="1"/>
    <col min="5" max="5" width="62.5" bestFit="1" customWidth="1"/>
  </cols>
  <sheetData>
    <row r="1" spans="1:44" ht="12.75" customHeight="1" x14ac:dyDescent="0.2">
      <c r="A1" s="1"/>
      <c r="B1" s="1"/>
      <c r="C1" s="1"/>
      <c r="D1" s="1"/>
      <c r="E1" s="22">
        <f ca="1">NOW()</f>
        <v>43732.548984027781</v>
      </c>
      <c r="F1" s="13"/>
      <c r="G1" s="1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ht="12.75" customHeight="1" x14ac:dyDescent="0.2">
      <c r="A2" s="1"/>
      <c r="B2" s="1"/>
      <c r="C2" s="1"/>
      <c r="D2" s="1"/>
      <c r="E2" s="23"/>
      <c r="F2" s="15"/>
      <c r="G2" s="1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13.5" customHeight="1" thickBot="1" x14ac:dyDescent="0.25">
      <c r="A3" s="1"/>
      <c r="B3" s="1"/>
      <c r="C3" s="1"/>
      <c r="D3" s="1"/>
      <c r="E3" s="24"/>
      <c r="F3" s="17"/>
      <c r="G3" s="1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x14ac:dyDescent="0.2">
      <c r="A5" s="1"/>
      <c r="B5" s="1"/>
      <c r="C5" s="1"/>
      <c r="D5" s="1"/>
      <c r="E5" s="21"/>
      <c r="F5" s="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 x14ac:dyDescent="0.2">
      <c r="A6" s="1"/>
      <c r="B6" s="1"/>
      <c r="C6" s="1"/>
      <c r="D6" s="1"/>
      <c r="E6" s="21"/>
      <c r="F6" s="6"/>
      <c r="G6" s="6"/>
      <c r="H6" s="6"/>
      <c r="I6" s="6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 x14ac:dyDescent="0.2">
      <c r="A7" s="1"/>
      <c r="B7" s="1"/>
      <c r="C7" s="1"/>
      <c r="D7" s="1"/>
      <c r="E7" s="21"/>
      <c r="F7" s="6"/>
      <c r="G7" s="6"/>
      <c r="H7" s="6"/>
      <c r="I7" s="6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x14ac:dyDescent="0.2">
      <c r="A8" s="1"/>
      <c r="B8" s="1"/>
      <c r="C8" s="1"/>
      <c r="D8" s="1"/>
      <c r="E8" s="20"/>
      <c r="F8" s="20"/>
      <c r="G8" s="20"/>
      <c r="H8" s="20"/>
      <c r="I8" s="2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13.5" thickBo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x14ac:dyDescent="0.2">
      <c r="A13" s="7" t="s">
        <v>0</v>
      </c>
      <c r="B13" s="7" t="s">
        <v>1</v>
      </c>
      <c r="C13" s="7" t="s">
        <v>2</v>
      </c>
      <c r="D13" s="7" t="s">
        <v>3</v>
      </c>
      <c r="E13" s="7" t="s">
        <v>5</v>
      </c>
      <c r="F13" s="2"/>
      <c r="G13" s="2"/>
      <c r="H13" s="3"/>
      <c r="I13" s="1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13.5" thickBot="1" x14ac:dyDescent="0.25">
      <c r="A14" s="8" t="str">
        <f>IFERROR(IFERROR(INDEX('BASE DE DATOS'!A2:$A$42,MATCH($E$5&amp;"*",'BASE DE DATOS'!A2:$A$42,0)),INDEX('BASE DE DATOS'!E2:$E$42,MATCH($E$5&amp;"*",'BASE DE DATOS'!E2:$E$42,0))),"")</f>
        <v>FAW VW complaint CFM has noise</v>
      </c>
      <c r="B14" s="9" t="str">
        <f>IFERROR(VLOOKUP($A$14,'BASE DE DATOS'!$A$2:$F$31,2,TRUE),"")</f>
        <v>CHINA</v>
      </c>
      <c r="C14" s="35" t="str">
        <f>IFERROR(VLOOKUP($A$14,'BASE DE DATOS'!$A$2:$F$31,3,TRUE),"")</f>
        <v>9/16/2019</v>
      </c>
      <c r="D14" s="9" t="str">
        <f>IFERROR(VLOOKUP($A$14,'BASE DE DATOS'!$A$2:$F$31,4,TRUE),"")</f>
        <v>assembly</v>
      </c>
      <c r="E14" s="9" t="str">
        <f>IFERROR(VLOOKUP($A$14,'BASE DE DATOS'!$A$2:$F$31,6,TRUE),"")</f>
        <v>http://team.brose.net/sites/02614/Lists/CustomList06/DispForm.aspx?ID=12409</v>
      </c>
      <c r="F14" s="4"/>
      <c r="G14" s="4"/>
      <c r="H14" s="5"/>
      <c r="I14" s="19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13.5" thickBot="1" x14ac:dyDescent="0.25">
      <c r="A15" s="8" t="str">
        <f>IFERROR(IFERROR(INDEX('BASE DE DATOS'!A3:$A$42,MATCH($E$5&amp;"*",'BASE DE DATOS'!A3:$A$42,0)),INDEX('BASE DE DATOS'!E3:$E$42,MATCH($E$5&amp;"*",'BASE DE DATOS'!E3:$E$42,0))),"")</f>
        <v xml:space="preserve">Magotan B8L cars complaint water temperature high </v>
      </c>
      <c r="B15" s="9" t="str">
        <f>IFERROR(VLOOKUP(A15,'BASE DE DATOS'!$A$2:$D$42,2,FALSE),"")</f>
        <v>CHINA</v>
      </c>
      <c r="C15" s="12">
        <f>IFERROR(VLOOKUP(A15,'BASE DE DATOS'!$A$2:$D$42,3,FALSE),"")</f>
        <v>43165</v>
      </c>
      <c r="D15" s="9" t="str">
        <f>IFERROR(VLOOKUP(A15,'BASE DE DATOS'!$A$2:$D$42,4,FALSE),"")</f>
        <v>Supplier</v>
      </c>
      <c r="E15" s="9" t="str">
        <f>IFERROR(VLOOKUP(A15,'BASE DE DATOS'!$A$2:$F$42,5,FALSE),"")</f>
        <v>PCB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13.5" thickBot="1" x14ac:dyDescent="0.25">
      <c r="A16" s="8" t="str">
        <f>IFERROR(IFERROR(INDEX('BASE DE DATOS'!A4:$A$42,MATCH($E$5&amp;"*",'BASE DE DATOS'!A4:$A$42,0)),INDEX('BASE DE DATOS'!E4:$E$42,MATCH($E$5&amp;"*",'BASE DE DATOS'!E4:$E$42,0))),"")</f>
        <v>MQB CF function problem</v>
      </c>
      <c r="B16" s="9" t="str">
        <f>IFERROR(VLOOKUP(A16,'BASE DE DATOS'!$A$2:$D$42,2,FALSE),"")</f>
        <v>CHINA</v>
      </c>
      <c r="C16" s="12">
        <f>IFERROR(VLOOKUP(A16,'BASE DE DATOS'!$A$2:$D$42,3,FALSE),"")</f>
        <v>43515</v>
      </c>
      <c r="D16" s="9" t="str">
        <f>IFERROR(VLOOKUP(A16,'BASE DE DATOS'!$A$2:$D$42,4,FALSE),"")</f>
        <v>assembly</v>
      </c>
      <c r="E16" s="9" t="str">
        <f>IFERROR(VLOOKUP(A16,'BASE DE DATOS'!$A$2:$F$42,5,FALSE),"")</f>
        <v>PWM MOTOR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ht="13.5" thickBot="1" x14ac:dyDescent="0.25">
      <c r="A17" s="8" t="str">
        <f>IFERROR(IFERROR(INDEX('BASE DE DATOS'!A5:$A$42,MATCH($E$5&amp;"*",'BASE DE DATOS'!A5:$A$42,0)),INDEX('BASE DE DATOS'!E5:$E$42,MATCH($E$5&amp;"*",'BASE DE DATOS'!E5:$E$42,0))),"")</f>
        <v>Deflector 2DA073A with injection failure</v>
      </c>
      <c r="B17" s="9" t="str">
        <f>IFERROR(VLOOKUP(A17,'BASE DE DATOS'!$A$2:$D$42,2,FALSE),"")</f>
        <v>EUROPE</v>
      </c>
      <c r="C17" s="12">
        <f>IFERROR(VLOOKUP(A17,'BASE DE DATOS'!$A$2:$D$42,3,FALSE),"")</f>
        <v>43630</v>
      </c>
      <c r="D17" s="9" t="str">
        <f>IFERROR(VLOOKUP(A17,'BASE DE DATOS'!$A$2:$D$42,4,FALSE),"")</f>
        <v>Supplier</v>
      </c>
      <c r="E17" s="9" t="str">
        <f>IFERROR(VLOOKUP(A17,'BASE DE DATOS'!$A$2:$F$42,5,FALSE),"")</f>
        <v>MODULE FAN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ht="13.5" thickBot="1" x14ac:dyDescent="0.25">
      <c r="A18" s="8" t="str">
        <f>IFERROR(IFERROR(INDEX('BASE DE DATOS'!A6:$A$42,MATCH($E$5&amp;"*",'BASE DE DATOS'!A6:$A$42,0)),INDEX('BASE DE DATOS'!E6:$E$42,MATCH($E$5&amp;"*",'BASE DE DATOS'!E6:$E$42,0))),"")</f>
        <v xml:space="preserve">  Top Scrap_Projekt 2: BBL2 </v>
      </c>
      <c r="B18" s="9" t="str">
        <f>IFERROR(VLOOKUP(A18,'BASE DE DATOS'!$A$2:$D$42,2,FALSE),"")</f>
        <v>EUROPE</v>
      </c>
      <c r="C18" s="12">
        <f>IFERROR(VLOOKUP(A18,'BASE DE DATOS'!$A$2:$D$42,3,FALSE),"")</f>
        <v>42468</v>
      </c>
      <c r="D18" s="9" t="str">
        <f>IFERROR(VLOOKUP(A18,'BASE DE DATOS'!$A$2:$D$42,4,FALSE),"")</f>
        <v>Internal</v>
      </c>
      <c r="E18" s="9" t="str">
        <f>IFERROR(VLOOKUP(A18,'BASE DE DATOS'!$A$2:$F$42,5,FALSE),"")</f>
        <v>EOL,CAPACITOR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ht="13.5" thickBot="1" x14ac:dyDescent="0.25">
      <c r="A19" s="8" t="str">
        <f>IFERROR(IFERROR(INDEX('BASE DE DATOS'!A7:$A$42,MATCH($E$5&amp;"*",'BASE DE DATOS'!A7:$A$42,0)),INDEX('BASE DE DATOS'!E7:$E$42,MATCH($E$5&amp;"*",'BASE DE DATOS'!E7:$E$42,0))),"")</f>
        <v xml:space="preserve">  MFA2 CFM electrical fault  Noise</v>
      </c>
      <c r="B19" s="9" t="str">
        <f>IFERROR(VLOOKUP(A19,'BASE DE DATOS'!$A$2:$D$42,2,FALSE),"")</f>
        <v>CHINA</v>
      </c>
      <c r="C19" s="12">
        <f>IFERROR(VLOOKUP(A19,'BASE DE DATOS'!$A$2:$D$42,3,FALSE),"")</f>
        <v>43660</v>
      </c>
      <c r="D19" s="9" t="str">
        <f>IFERROR(VLOOKUP(A19,'BASE DE DATOS'!$A$2:$D$42,4,FALSE),"")</f>
        <v>Field</v>
      </c>
      <c r="E19" s="9" t="str">
        <f>IFERROR(VLOOKUP(A19,'BASE DE DATOS'!$A$2:$F$42,5,FALSE),"")</f>
        <v>WIRE HARNESS INTERFERENCE IN FAN MOVEMENT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ht="39" thickBot="1" x14ac:dyDescent="0.25">
      <c r="A20" s="34" t="str">
        <f>IFERROR(VLOOKUP($E$5&amp;"*",'BASE DE DATOS'!$A8:$D$42,1,TRUE),"")</f>
        <v xml:space="preserve">  MQB Dual cooling fan module (Tiguan) Loose label  </v>
      </c>
      <c r="B20" s="9" t="str">
        <f>IFERROR(VLOOKUP(A20,'BASE DE DATOS'!$A$2:$D$42,2,FALSE),"")</f>
        <v>NAFTA</v>
      </c>
      <c r="C20" s="12">
        <f>IFERROR(VLOOKUP(A20,'BASE DE DATOS'!$A$2:$D$42,3,FALSE),"")</f>
        <v>43327</v>
      </c>
      <c r="D20" s="9" t="str">
        <f>IFERROR(VLOOKUP(A20,'BASE DE DATOS'!$A$2:$D$42,4,FALSE),"")</f>
        <v xml:space="preserve">Producction tier 1 </v>
      </c>
      <c r="E20" s="9" t="str">
        <f>IFERROR(VLOOKUP(A20,'BASE DE DATOS'!$A$2:$F$42,5,FALSE),"")</f>
        <v>MODULE WITHOUT LABEL</v>
      </c>
      <c r="F20" s="33" t="str">
        <f>IFERROR(VLOOKUP(A20,'BASE DE DATOS'!$A$2:$F$42,6,FALSE),"")</f>
        <v>http://team.brose.net/sites/02614/Lists/CustomList06/DispForm.aspx?ID=7930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ht="13.5" thickBot="1" x14ac:dyDescent="0.25">
      <c r="A21" s="34" t="str">
        <f>IFERROR(VLOOKUP($E$5&amp;"*",'BASE DE DATOS'!$A9:$D$42,1,TRUE),"")</f>
        <v/>
      </c>
      <c r="B21" s="9" t="str">
        <f>IFERROR(VLOOKUP(A21,'BASE DE DATOS'!$A$2:$D$42,2,FALSE),"")</f>
        <v/>
      </c>
      <c r="C21" s="12" t="str">
        <f>IFERROR(VLOOKUP(A21,'BASE DE DATOS'!$A$2:$D$42,3,FALSE),"")</f>
        <v/>
      </c>
      <c r="D21" s="9" t="str">
        <f>IFERROR(VLOOKUP(A21,'BASE DE DATOS'!$A$2:$D$42,4,FALSE),"")</f>
        <v/>
      </c>
      <c r="E21" s="9" t="str">
        <f>IFERROR(VLOOKUP(A21,'BASE DE DATOS'!$A$2:$F$42,5,FALSE),"")</f>
        <v/>
      </c>
      <c r="F21" s="33" t="str">
        <f>IFERROR(VLOOKUP(A21,'BASE DE DATOS'!$A$2:$F$42,6,FALSE),"")</f>
        <v/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ht="26.25" thickBot="1" x14ac:dyDescent="0.25">
      <c r="A22" s="34" t="str">
        <f>IFERROR(VLOOKUP($E$5&amp;"*",'BASE DE DATOS'!$A10:$D$42,1,TRUE),"")</f>
        <v xml:space="preserve">  MQB Dual - Shroud with excess of material  </v>
      </c>
      <c r="B22" s="9" t="str">
        <f>IFERROR(VLOOKUP(A22,'BASE DE DATOS'!$A$2:$D$42,2,FALSE),"")</f>
        <v>NAFTA</v>
      </c>
      <c r="C22" s="12">
        <f>IFERROR(VLOOKUP(A22,'BASE DE DATOS'!$A$2:$D$42,3,FALSE),"")</f>
        <v>43674</v>
      </c>
      <c r="D22" s="9" t="str">
        <f>IFERROR(VLOOKUP(A22,'BASE DE DATOS'!$A$2:$D$42,4,FALSE),"")</f>
        <v xml:space="preserve">Producction tier 1 </v>
      </c>
      <c r="E22" s="9" t="str">
        <f>IFERROR(VLOOKUP(A22,'BASE DE DATOS'!$A$2:$F$42,5,FALSE),"")</f>
        <v>FAN WITH EXCESS OF MATERIAL</v>
      </c>
      <c r="F22" s="33" t="str">
        <f>IFERROR(VLOOKUP(A22,'BASE DE DATOS'!$A$2:$F$42,6,FALSE),"")</f>
        <v>http://team.brose.net/sites/02614/Lists/CustomList06/DispForm.aspx?ID=12270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ht="26.25" thickBot="1" x14ac:dyDescent="0.25">
      <c r="A23" s="34" t="str">
        <f>IFERROR(VLOOKUP($E$5&amp;"*",'BASE DE DATOS'!$A11:$D$42,1,TRUE),"")</f>
        <v xml:space="preserve">  MQB Dual cooling fan module can't spin. </v>
      </c>
      <c r="B23" s="9" t="str">
        <f>IFERROR(VLOOKUP(A23,'BASE DE DATOS'!$A$2:$D$42,2,FALSE),"")</f>
        <v>NAFTA</v>
      </c>
      <c r="C23" s="12" t="str">
        <f>IFERROR(VLOOKUP(A23,'BASE DE DATOS'!$A$2:$D$42,3,FALSE),"")</f>
        <v xml:space="preserve">  8/9/2018  </v>
      </c>
      <c r="D23" s="9" t="str">
        <f>IFERROR(VLOOKUP(A23,'BASE DE DATOS'!$A$2:$D$42,4,FALSE),"")</f>
        <v>assembly</v>
      </c>
      <c r="E23" s="9" t="str">
        <f>IFERROR(VLOOKUP(A23,'BASE DE DATOS'!$A$2:$F$42,5,FALSE),"")</f>
        <v>SHROUD GATES</v>
      </c>
      <c r="F23" s="33" t="str">
        <f>IFERROR(VLOOKUP(A23,'BASE DE DATOS'!$A$2:$F$42,6,FALSE),"")</f>
        <v>http://team.brose.net/sites/02614/Lists/CustomList06/DispForm.aspx?ID=7879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ht="26.25" thickBot="1" x14ac:dyDescent="0.25">
      <c r="A24" s="34" t="str">
        <f>IFERROR(VLOOKUP($E$5&amp;"*",'BASE DE DATOS'!$A12:$D$42,1,TRUE),"")</f>
        <v xml:space="preserve">  MQB Dual - Shroud with excess of material  </v>
      </c>
      <c r="B24" s="9" t="str">
        <f>IFERROR(VLOOKUP(A24,'BASE DE DATOS'!$A$2:$D$42,2,FALSE),"")</f>
        <v>NAFTA</v>
      </c>
      <c r="C24" s="12">
        <f>IFERROR(VLOOKUP(A24,'BASE DE DATOS'!$A$2:$D$42,3,FALSE),"")</f>
        <v>43674</v>
      </c>
      <c r="D24" s="9" t="str">
        <f>IFERROR(VLOOKUP(A24,'BASE DE DATOS'!$A$2:$D$42,4,FALSE),"")</f>
        <v xml:space="preserve">Producction tier 1 </v>
      </c>
      <c r="E24" s="9" t="str">
        <f>IFERROR(VLOOKUP(A24,'BASE DE DATOS'!$A$2:$F$42,5,FALSE),"")</f>
        <v>FAN WITH EXCESS OF MATERIAL</v>
      </c>
      <c r="F24" s="33" t="str">
        <f>IFERROR(VLOOKUP(A24,'BASE DE DATOS'!$A$2:$F$42,6,FALSE),"")</f>
        <v>http://team.brose.net/sites/02614/Lists/CustomList06/DispForm.aspx?ID=12270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ht="26.25" thickBot="1" x14ac:dyDescent="0.25">
      <c r="A25" s="34" t="str">
        <f>IFERROR(VLOOKUP($E$5&amp;"*",'BASE DE DATOS'!$A13:$D$42,1,TRUE),"")</f>
        <v xml:space="preserve">  MQB Dual - Shroud with excess of material  </v>
      </c>
      <c r="B25" s="9" t="str">
        <f>IFERROR(VLOOKUP(A25,'BASE DE DATOS'!$A$2:$D$42,2,FALSE),"")</f>
        <v>NAFTA</v>
      </c>
      <c r="C25" s="12">
        <f>IFERROR(VLOOKUP(A25,'BASE DE DATOS'!$A$2:$D$42,3,FALSE),"")</f>
        <v>43674</v>
      </c>
      <c r="D25" s="9" t="str">
        <f>IFERROR(VLOOKUP(A25,'BASE DE DATOS'!$A$2:$D$42,4,FALSE),"")</f>
        <v xml:space="preserve">Producction tier 1 </v>
      </c>
      <c r="E25" s="9" t="str">
        <f>IFERROR(VLOOKUP(A25,'BASE DE DATOS'!$A$2:$F$42,5,FALSE),"")</f>
        <v>FAN WITH EXCESS OF MATERIAL</v>
      </c>
      <c r="F25" s="33" t="str">
        <f>IFERROR(VLOOKUP(A25,'BASE DE DATOS'!$A$2:$F$42,6,FALSE),"")</f>
        <v>http://team.brose.net/sites/02614/Lists/CustomList06/DispForm.aspx?ID=12270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ht="26.25" thickBot="1" x14ac:dyDescent="0.25">
      <c r="A26" s="34" t="str">
        <f>IFERROR(VLOOKUP($E$5&amp;"*",'BASE DE DATOS'!$A15:$D$42,1,TRUE),"")</f>
        <v xml:space="preserve">  MQB Dual - Shroud with excess of material  </v>
      </c>
      <c r="B26" s="9" t="str">
        <f>IFERROR(VLOOKUP(A26,'BASE DE DATOS'!$A$2:$D$42,2,FALSE),"")</f>
        <v>NAFTA</v>
      </c>
      <c r="C26" s="12">
        <f>IFERROR(VLOOKUP(A26,'BASE DE DATOS'!$A$2:$D$42,3,FALSE),"")</f>
        <v>43674</v>
      </c>
      <c r="D26" s="9" t="str">
        <f>IFERROR(VLOOKUP(A26,'BASE DE DATOS'!$A$2:$D$42,4,FALSE),"")</f>
        <v xml:space="preserve">Producction tier 1 </v>
      </c>
      <c r="E26" s="9" t="str">
        <f>IFERROR(VLOOKUP(A26,'BASE DE DATOS'!$A$2:$F$42,5,FALSE),"")</f>
        <v>FAN WITH EXCESS OF MATERIAL</v>
      </c>
      <c r="F26" s="33" t="str">
        <f>IFERROR(VLOOKUP(A26,'BASE DE DATOS'!$A$2:$F$42,6,FALSE),"")</f>
        <v>http://team.brose.net/sites/02614/Lists/CustomList06/DispForm.aspx?ID=12270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ht="13.5" thickBot="1" x14ac:dyDescent="0.25">
      <c r="A27" s="34" t="str">
        <f>IFERROR(VLOOKUP($E$5&amp;"*",'BASE DE DATOS'!$A16:$D$42,1,TRUE),"")</f>
        <v/>
      </c>
      <c r="B27" s="9" t="str">
        <f>IFERROR(VLOOKUP(A27,'BASE DE DATOS'!$A$2:$D$42,2,FALSE),"")</f>
        <v/>
      </c>
      <c r="C27" s="12" t="str">
        <f>IFERROR(VLOOKUP(A27,'BASE DE DATOS'!$A$2:$D$42,3,FALSE),"")</f>
        <v/>
      </c>
      <c r="D27" s="9" t="str">
        <f>IFERROR(VLOOKUP(A27,'BASE DE DATOS'!$A$2:$D$42,4,FALSE),"")</f>
        <v/>
      </c>
      <c r="E27" s="9" t="str">
        <f>IFERROR(VLOOKUP(A27,'BASE DE DATOS'!$A$2:$F$42,5,FALSE),"")</f>
        <v/>
      </c>
      <c r="F27" s="33" t="str">
        <f>IFERROR(VLOOKUP(A27,'BASE DE DATOS'!$A$2:$F$42,6,FALSE),"")</f>
        <v/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ht="13.5" thickBot="1" x14ac:dyDescent="0.25">
      <c r="A28" s="34" t="str">
        <f>IFERROR(VLOOKUP($E$5&amp;"*",'BASE DE DATOS'!$A17:$D$42,1,TRUE),"")</f>
        <v/>
      </c>
      <c r="B28" s="9" t="str">
        <f>IFERROR(VLOOKUP(A28,'BASE DE DATOS'!$A$2:$D$42,2,FALSE),"")</f>
        <v/>
      </c>
      <c r="C28" s="12" t="str">
        <f>IFERROR(VLOOKUP(A28,'BASE DE DATOS'!$A$2:$D$42,3,FALSE),"")</f>
        <v/>
      </c>
      <c r="D28" s="9" t="str">
        <f>IFERROR(VLOOKUP(A28,'BASE DE DATOS'!$A$2:$D$42,4,FALSE),"")</f>
        <v/>
      </c>
      <c r="E28" s="9" t="str">
        <f>IFERROR(VLOOKUP(A28,'BASE DE DATOS'!$A$2:$F$42,5,FALSE),"")</f>
        <v/>
      </c>
      <c r="F28" s="33" t="str">
        <f>IFERROR(VLOOKUP(A28,'BASE DE DATOS'!$A$2:$F$42,6,FALSE),"")</f>
        <v/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ht="13.5" thickBot="1" x14ac:dyDescent="0.25">
      <c r="A29" s="34" t="str">
        <f>IFERROR(VLOOKUP($E$5&amp;"*",'BASE DE DATOS'!$A18:$D$42,1,TRUE),"")</f>
        <v/>
      </c>
      <c r="B29" s="9" t="str">
        <f>IFERROR(VLOOKUP(A29,'BASE DE DATOS'!$A$2:$D$42,2,FALSE),"")</f>
        <v/>
      </c>
      <c r="C29" s="12" t="str">
        <f>IFERROR(VLOOKUP(A29,'BASE DE DATOS'!$A$2:$D$42,3,FALSE),"")</f>
        <v/>
      </c>
      <c r="D29" s="9" t="str">
        <f>IFERROR(VLOOKUP(A29,'BASE DE DATOS'!$A$2:$D$42,4,FALSE),"")</f>
        <v/>
      </c>
      <c r="E29" s="9" t="str">
        <f>IFERROR(VLOOKUP(A29,'BASE DE DATOS'!$A$2:$F$42,5,FALSE),"")</f>
        <v/>
      </c>
      <c r="F29" s="33" t="str">
        <f>IFERROR(VLOOKUP(A29,'BASE DE DATOS'!$A$2:$F$42,6,FALSE),"")</f>
        <v/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ht="13.5" thickBot="1" x14ac:dyDescent="0.25">
      <c r="A30" s="34" t="str">
        <f>IFERROR(VLOOKUP($E$5&amp;"*",'BASE DE DATOS'!$A20:$D$42,1,TRUE),"")</f>
        <v/>
      </c>
      <c r="B30" s="9" t="str">
        <f>IFERROR(VLOOKUP(A30,'BASE DE DATOS'!$A$2:$D$42,2,FALSE),"")</f>
        <v/>
      </c>
      <c r="C30" s="12" t="str">
        <f>IFERROR(VLOOKUP(A30,'BASE DE DATOS'!$A$2:$D$42,3,FALSE),"")</f>
        <v/>
      </c>
      <c r="D30" s="9" t="str">
        <f>IFERROR(VLOOKUP(A30,'BASE DE DATOS'!$A$2:$D$42,4,FALSE),"")</f>
        <v/>
      </c>
      <c r="E30" s="9" t="str">
        <f>IFERROR(VLOOKUP(A30,'BASE DE DATOS'!$A$2:$F$42,5,FALSE),"")</f>
        <v/>
      </c>
      <c r="F30" s="33" t="str">
        <f>IFERROR(VLOOKUP(A30,'BASE DE DATOS'!$A$2:$F$42,6,FALSE),"")</f>
        <v/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ht="13.5" thickBot="1" x14ac:dyDescent="0.25">
      <c r="A31" s="34" t="str">
        <f>IFERROR(VLOOKUP($E$5&amp;"*",'BASE DE DATOS'!$A21:$D$42,1,TRUE),"")</f>
        <v/>
      </c>
      <c r="B31" s="9" t="str">
        <f>IFERROR(VLOOKUP(A31,'BASE DE DATOS'!$A$2:$D$42,2,FALSE),"")</f>
        <v/>
      </c>
      <c r="C31" s="12" t="str">
        <f>IFERROR(VLOOKUP(A31,'BASE DE DATOS'!$A$2:$D$42,3,FALSE),"")</f>
        <v/>
      </c>
      <c r="D31" s="9" t="str">
        <f>IFERROR(VLOOKUP(A31,'BASE DE DATOS'!$A$2:$D$42,4,FALSE),"")</f>
        <v/>
      </c>
      <c r="E31" s="9" t="str">
        <f>IFERROR(VLOOKUP(A31,'BASE DE DATOS'!$A$2:$F$42,5,FALSE),"")</f>
        <v/>
      </c>
      <c r="F31" s="33" t="str">
        <f>IFERROR(VLOOKUP(A31,'BASE DE DATOS'!$A$2:$F$42,6,FALSE),"")</f>
        <v/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ht="13.5" thickBot="1" x14ac:dyDescent="0.25">
      <c r="A32" s="34" t="str">
        <f>IFERROR(VLOOKUP($E$5&amp;"*",'BASE DE DATOS'!$A22:$D$42,1,TRUE),"")</f>
        <v/>
      </c>
      <c r="B32" s="9" t="str">
        <f>IFERROR(VLOOKUP(A32,'BASE DE DATOS'!$A$2:$D$42,2,FALSE),"")</f>
        <v/>
      </c>
      <c r="C32" s="12" t="str">
        <f>IFERROR(VLOOKUP(A32,'BASE DE DATOS'!$A$2:$D$42,3,FALSE),"")</f>
        <v/>
      </c>
      <c r="D32" s="9" t="str">
        <f>IFERROR(VLOOKUP(A32,'BASE DE DATOS'!$A$2:$D$42,4,FALSE),"")</f>
        <v/>
      </c>
      <c r="E32" s="9" t="str">
        <f>IFERROR(VLOOKUP(A32,'BASE DE DATOS'!$A$2:$F$42,5,FALSE),"")</f>
        <v/>
      </c>
      <c r="F32" s="33" t="str">
        <f>IFERROR(VLOOKUP(A32,'BASE DE DATOS'!$A$2:$F$42,6,FALSE),"")</f>
        <v/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 ht="13.5" thickBot="1" x14ac:dyDescent="0.25">
      <c r="A33" s="34" t="str">
        <f>IFERROR(VLOOKUP($E$5&amp;"*",'BASE DE DATOS'!$A23:$D$42,1,TRUE),"")</f>
        <v/>
      </c>
      <c r="B33" s="9" t="str">
        <f>IFERROR(VLOOKUP(A33,'BASE DE DATOS'!$A$2:$D$42,2,FALSE),"")</f>
        <v/>
      </c>
      <c r="C33" s="12" t="str">
        <f>IFERROR(VLOOKUP(A33,'BASE DE DATOS'!$A$2:$D$42,3,FALSE),"")</f>
        <v/>
      </c>
      <c r="D33" s="9" t="str">
        <f>IFERROR(VLOOKUP(A33,'BASE DE DATOS'!$A$2:$D$42,4,FALSE),"")</f>
        <v/>
      </c>
      <c r="E33" s="9" t="str">
        <f>IFERROR(VLOOKUP(A33,'BASE DE DATOS'!$A$2:$F$42,5,FALSE),"")</f>
        <v/>
      </c>
      <c r="F33" s="33" t="str">
        <f>IFERROR(VLOOKUP(A33,'BASE DE DATOS'!$A$2:$F$42,6,FALSE),"")</f>
        <v/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ht="13.5" thickBot="1" x14ac:dyDescent="0.25">
      <c r="A34" s="34" t="str">
        <f>IFERROR(VLOOKUP($E$5&amp;"*",'BASE DE DATOS'!$A24:$D$42,1,TRUE),"")</f>
        <v/>
      </c>
      <c r="B34" s="9"/>
      <c r="C34" s="9"/>
      <c r="D34" s="9"/>
      <c r="E34" s="9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4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4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4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1:4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1:4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1:4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44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spans="1:44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</row>
    <row r="115" spans="1:44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</row>
    <row r="116" spans="1:44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</row>
    <row r="117" spans="1:44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</row>
    <row r="118" spans="1:44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</row>
    <row r="119" spans="1:44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</row>
    <row r="120" spans="1:44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</row>
    <row r="121" spans="1:44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spans="1:44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spans="1:44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</row>
    <row r="124" spans="1:44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</row>
    <row r="125" spans="1:44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</row>
    <row r="126" spans="1:44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</row>
    <row r="127" spans="1:44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</row>
    <row r="128" spans="1:44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</row>
    <row r="129" spans="1:44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44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</row>
    <row r="146" spans="1:44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</row>
    <row r="147" spans="1:44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</row>
    <row r="148" spans="1:44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</row>
    <row r="149" spans="1:44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</row>
    <row r="150" spans="1:44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</row>
    <row r="151" spans="1:44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</row>
    <row r="152" spans="1:44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</row>
    <row r="153" spans="1:44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</row>
    <row r="154" spans="1:44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</row>
    <row r="155" spans="1:44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</row>
    <row r="156" spans="1:44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</row>
    <row r="157" spans="1:44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</row>
    <row r="158" spans="1:44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</row>
    <row r="159" spans="1:44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</row>
    <row r="160" spans="1:44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</row>
    <row r="161" spans="1:44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</row>
    <row r="162" spans="1:44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</row>
    <row r="163" spans="1:44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</row>
    <row r="164" spans="1:44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</row>
    <row r="165" spans="1:44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</row>
    <row r="166" spans="1:44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</row>
    <row r="167" spans="1:44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</row>
    <row r="168" spans="1:44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</row>
    <row r="169" spans="1:44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</row>
    <row r="170" spans="1:44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</row>
    <row r="171" spans="1:44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</row>
    <row r="172" spans="1:44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</row>
    <row r="173" spans="1:44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</row>
    <row r="174" spans="1:44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</row>
    <row r="175" spans="1:44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</row>
    <row r="176" spans="1:44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</row>
    <row r="177" spans="1:44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</row>
    <row r="178" spans="1:44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</row>
    <row r="179" spans="1:44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</row>
    <row r="180" spans="1:44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</row>
    <row r="181" spans="1:44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spans="1:44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spans="1:44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</row>
    <row r="184" spans="1:44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</row>
    <row r="185" spans="1:44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</row>
    <row r="186" spans="1:44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</row>
    <row r="187" spans="1:44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</row>
    <row r="188" spans="1:44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</row>
    <row r="189" spans="1:44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</row>
    <row r="190" spans="1:44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</row>
    <row r="191" spans="1:44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spans="1:44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spans="1:44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spans="1:44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spans="1:44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spans="1:44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</row>
    <row r="197" spans="1:44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</row>
    <row r="198" spans="1:44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</row>
    <row r="199" spans="1:44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</row>
    <row r="200" spans="1:44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</row>
    <row r="201" spans="1:44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</row>
    <row r="202" spans="1:44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</row>
    <row r="203" spans="1:44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</row>
    <row r="204" spans="1:44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</row>
    <row r="205" spans="1:44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</row>
    <row r="206" spans="1:44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</row>
    <row r="207" spans="1:44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</row>
    <row r="208" spans="1:44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</row>
    <row r="209" spans="1:44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</row>
    <row r="210" spans="1:44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</row>
    <row r="211" spans="1:44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</row>
    <row r="212" spans="1:44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</row>
    <row r="213" spans="1:44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</row>
    <row r="214" spans="1:44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</row>
    <row r="215" spans="1:44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</row>
    <row r="216" spans="1:44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</row>
    <row r="217" spans="1:44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</row>
    <row r="218" spans="1:44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</row>
    <row r="219" spans="1:44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</row>
    <row r="220" spans="1:44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</row>
    <row r="221" spans="1:44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</row>
    <row r="222" spans="1:44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</row>
    <row r="223" spans="1:44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</row>
    <row r="224" spans="1:44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</row>
    <row r="225" spans="1:44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</row>
    <row r="226" spans="1:44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</row>
    <row r="227" spans="1:44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</row>
    <row r="228" spans="1:44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</row>
    <row r="229" spans="1:44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</row>
    <row r="230" spans="1:44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</row>
    <row r="231" spans="1:44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</row>
    <row r="232" spans="1:44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</row>
    <row r="233" spans="1:44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</row>
    <row r="234" spans="1:44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</row>
    <row r="235" spans="1:44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</row>
    <row r="236" spans="1:44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</row>
    <row r="237" spans="1:44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</row>
    <row r="238" spans="1:44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</row>
    <row r="239" spans="1:44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</row>
    <row r="240" spans="1:44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</row>
    <row r="241" spans="1:44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</row>
    <row r="242" spans="1:44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</row>
    <row r="243" spans="1:44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</row>
    <row r="244" spans="1:44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</row>
    <row r="245" spans="1:44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</row>
    <row r="246" spans="1:44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</row>
    <row r="247" spans="1:44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</row>
    <row r="248" spans="1:44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</row>
    <row r="249" spans="1:44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</row>
    <row r="250" spans="1:44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</row>
    <row r="251" spans="1:44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</row>
    <row r="252" spans="1:44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</row>
    <row r="253" spans="1:44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</row>
    <row r="254" spans="1:44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</row>
    <row r="255" spans="1:44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</row>
    <row r="256" spans="1:44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</row>
    <row r="257" spans="1:44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</row>
    <row r="258" spans="1:44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</row>
    <row r="259" spans="1:44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</row>
    <row r="260" spans="1:44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</row>
    <row r="261" spans="1:44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</row>
    <row r="262" spans="1:44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</row>
    <row r="263" spans="1:44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</row>
    <row r="264" spans="1:44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</row>
    <row r="265" spans="1:44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</row>
    <row r="266" spans="1:44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</row>
    <row r="267" spans="1:44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</row>
    <row r="268" spans="1:44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</row>
    <row r="269" spans="1:44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</row>
    <row r="270" spans="1:44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</row>
    <row r="271" spans="1:44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</row>
    <row r="272" spans="1:44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</row>
    <row r="273" spans="1:44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</row>
    <row r="274" spans="1:44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</row>
    <row r="275" spans="1:44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</row>
    <row r="276" spans="1:44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</row>
    <row r="277" spans="1:44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</row>
    <row r="278" spans="1:44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</row>
    <row r="279" spans="1:44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</row>
    <row r="280" spans="1:44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</row>
    <row r="281" spans="1:44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</row>
    <row r="282" spans="1:44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</row>
    <row r="283" spans="1:44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</row>
    <row r="284" spans="1:44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</row>
    <row r="285" spans="1:44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</row>
    <row r="286" spans="1:44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</row>
    <row r="287" spans="1:44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</row>
    <row r="288" spans="1:44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</row>
    <row r="289" spans="1:44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</row>
    <row r="290" spans="1:44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</row>
    <row r="291" spans="1:44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</row>
    <row r="292" spans="1:44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</row>
    <row r="293" spans="1:44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</row>
    <row r="294" spans="1:44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</row>
    <row r="295" spans="1:44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</row>
    <row r="296" spans="1:44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</row>
    <row r="297" spans="1:44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</row>
    <row r="298" spans="1:44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</row>
    <row r="299" spans="1:44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</row>
    <row r="300" spans="1:44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</row>
    <row r="301" spans="1:44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</row>
    <row r="302" spans="1:44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</row>
    <row r="303" spans="1:44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</row>
    <row r="304" spans="1:44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</row>
    <row r="305" spans="1:44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</row>
    <row r="306" spans="1:44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</row>
    <row r="307" spans="1:44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</row>
    <row r="308" spans="1:44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</row>
    <row r="309" spans="1:44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</row>
    <row r="310" spans="1:44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</row>
    <row r="311" spans="1:44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</row>
    <row r="312" spans="1:44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</row>
    <row r="313" spans="1:44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</row>
    <row r="314" spans="1:44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</row>
    <row r="315" spans="1:44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</row>
    <row r="316" spans="1:44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</row>
    <row r="317" spans="1:44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</row>
    <row r="318" spans="1:44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</row>
    <row r="319" spans="1:44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</row>
    <row r="320" spans="1:44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</row>
    <row r="321" spans="1:44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</row>
    <row r="322" spans="1:44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</row>
    <row r="323" spans="1:44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</row>
    <row r="324" spans="1:44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</row>
    <row r="325" spans="1:44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</row>
    <row r="326" spans="1:44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</row>
    <row r="327" spans="1:44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</row>
    <row r="328" spans="1:44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</row>
    <row r="329" spans="1:44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</row>
    <row r="330" spans="1:44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</row>
    <row r="331" spans="1:44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</row>
    <row r="332" spans="1:44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</row>
    <row r="333" spans="1:44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</row>
    <row r="334" spans="1:44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</row>
    <row r="335" spans="1:44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</row>
    <row r="336" spans="1:44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</row>
    <row r="337" spans="1:44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</row>
    <row r="338" spans="1:44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</row>
    <row r="339" spans="1:44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</row>
    <row r="340" spans="1:44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</row>
    <row r="341" spans="1:44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</row>
    <row r="342" spans="1:44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</row>
    <row r="343" spans="1:44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</row>
    <row r="344" spans="1:44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</row>
    <row r="345" spans="1:44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</row>
    <row r="346" spans="1:44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</row>
    <row r="347" spans="1:44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</row>
    <row r="348" spans="1:44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</row>
  </sheetData>
  <customSheetViews>
    <customSheetView guid="{CAD31050-2E0C-47C8-9CD0-AFA0AA1DE8C9}" scale="115">
      <selection activeCell="A20" sqref="A20"/>
      <pageMargins left="0.70866141732283472" right="0.55118110236220474" top="0.98425196850393704" bottom="0.9055118110236221" header="0.23622047244094491" footer="0.27559055118110237"/>
      <pageSetup paperSize="9" orientation="landscape" r:id="rId1"/>
      <headerFooter scaleWithDoc="0">
        <oddHeader>&amp;R&amp;"Univers,Fett"
&amp;G</oddHeader>
        <oddFooter xml:space="preserve">&amp;L&amp;8Responsible: NN/NN
Source: &amp;F
Copyright by Brose. Alle Rechte vorbehalten&amp;C&amp;8Page: &amp;P/&amp;N
&amp;R&amp;8Status: 
Index: 100
</oddFooter>
      </headerFooter>
    </customSheetView>
  </customSheetViews>
  <mergeCells count="4">
    <mergeCell ref="I13:I14"/>
    <mergeCell ref="E8:I8"/>
    <mergeCell ref="E5:E7"/>
    <mergeCell ref="E1:E3"/>
  </mergeCells>
  <pageMargins left="0.70866141732283472" right="0.55118110236220474" top="0.98425196850393704" bottom="0.9055118110236221" header="0.23622047244094491" footer="0.27559055118110237"/>
  <pageSetup paperSize="9" orientation="landscape" r:id="rId2"/>
  <headerFooter scaleWithDoc="0">
    <oddHeader>&amp;R&amp;"Univers,Fett"
&amp;G</oddHeader>
    <oddFooter xml:space="preserve">&amp;L&amp;8Responsible: NN/NN
Source: &amp;F
Copyright by Brose. Alle Rechte vorbehalten&amp;C&amp;8Page: &amp;P/&amp;N
&amp;R&amp;8Status: 
Index: 100
</oddFooter>
  </headerFooter>
  <drawing r:id="rId3"/>
  <legacyDrawing r:id="rId4"/>
  <legacyDrawingHF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Button 1">
              <controlPr defaultSize="0" print="0" autoFill="0" autoPict="0" macro="[0]!BORRAR">
                <anchor moveWithCells="1" sizeWithCells="1">
                  <from>
                    <xdr:col>4</xdr:col>
                    <xdr:colOff>3009900</xdr:colOff>
                    <xdr:row>7</xdr:row>
                    <xdr:rowOff>85725</xdr:rowOff>
                  </from>
                  <to>
                    <xdr:col>4</xdr:col>
                    <xdr:colOff>3905250</xdr:colOff>
                    <xdr:row>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Button 2">
              <controlPr defaultSize="0" print="0" autoFill="0" autoPict="0" macro="[0]!ENTER">
                <anchor moveWithCells="1" sizeWithCells="1">
                  <from>
                    <xdr:col>4</xdr:col>
                    <xdr:colOff>790575</xdr:colOff>
                    <xdr:row>7</xdr:row>
                    <xdr:rowOff>114300</xdr:rowOff>
                  </from>
                  <to>
                    <xdr:col>4</xdr:col>
                    <xdr:colOff>1666875</xdr:colOff>
                    <xdr:row>10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11"/>
  <sheetViews>
    <sheetView tabSelected="1" topLeftCell="C1" zoomScaleNormal="100" workbookViewId="0">
      <selection activeCell="E16" sqref="E16"/>
    </sheetView>
  </sheetViews>
  <sheetFormatPr defaultColWidth="9" defaultRowHeight="12.75" x14ac:dyDescent="0.2"/>
  <cols>
    <col min="1" max="1" width="26" customWidth="1"/>
    <col min="2" max="2" width="22" customWidth="1"/>
    <col min="3" max="3" width="24.125" bestFit="1" customWidth="1"/>
    <col min="4" max="4" width="29" customWidth="1"/>
    <col min="5" max="5" width="28.125" customWidth="1"/>
    <col min="6" max="6" width="62.5" bestFit="1" customWidth="1"/>
  </cols>
  <sheetData>
    <row r="1" spans="1:6" x14ac:dyDescent="0.2">
      <c r="A1" t="s">
        <v>13</v>
      </c>
      <c r="B1" t="s">
        <v>1</v>
      </c>
      <c r="C1" t="s">
        <v>14</v>
      </c>
      <c r="D1" t="s">
        <v>15</v>
      </c>
      <c r="E1" t="s">
        <v>16</v>
      </c>
      <c r="F1" t="s">
        <v>6</v>
      </c>
    </row>
    <row r="2" spans="1:6" ht="20.25" customHeight="1" x14ac:dyDescent="0.2">
      <c r="A2" s="30" t="s">
        <v>17</v>
      </c>
      <c r="B2" s="28" t="s">
        <v>4</v>
      </c>
      <c r="C2" s="29" t="s">
        <v>8</v>
      </c>
      <c r="D2" s="28" t="s">
        <v>18</v>
      </c>
      <c r="E2" s="28" t="s">
        <v>23</v>
      </c>
      <c r="F2" s="11" t="s">
        <v>7</v>
      </c>
    </row>
    <row r="3" spans="1:6" ht="25.5" x14ac:dyDescent="0.2">
      <c r="A3" s="30" t="s">
        <v>20</v>
      </c>
      <c r="B3" s="28" t="s">
        <v>4</v>
      </c>
      <c r="C3" s="29">
        <v>43165</v>
      </c>
      <c r="D3" s="28" t="s">
        <v>21</v>
      </c>
      <c r="E3" s="31" t="s">
        <v>22</v>
      </c>
      <c r="F3" s="10" t="s">
        <v>19</v>
      </c>
    </row>
    <row r="4" spans="1:6" x14ac:dyDescent="0.2">
      <c r="A4" s="30" t="s">
        <v>25</v>
      </c>
      <c r="B4" s="28" t="s">
        <v>4</v>
      </c>
      <c r="C4" s="29">
        <v>43515</v>
      </c>
      <c r="D4" s="28" t="s">
        <v>18</v>
      </c>
      <c r="E4" s="28" t="s">
        <v>26</v>
      </c>
      <c r="F4" s="11" t="s">
        <v>24</v>
      </c>
    </row>
    <row r="5" spans="1:6" ht="25.5" x14ac:dyDescent="0.2">
      <c r="A5" s="30" t="s">
        <v>29</v>
      </c>
      <c r="B5" s="28" t="s">
        <v>28</v>
      </c>
      <c r="C5" s="29">
        <v>43630</v>
      </c>
      <c r="D5" s="28" t="s">
        <v>21</v>
      </c>
      <c r="E5" s="28" t="s">
        <v>34</v>
      </c>
      <c r="F5" s="11" t="s">
        <v>27</v>
      </c>
    </row>
    <row r="6" spans="1:6" x14ac:dyDescent="0.2">
      <c r="A6" s="30" t="s">
        <v>32</v>
      </c>
      <c r="B6" s="28" t="s">
        <v>28</v>
      </c>
      <c r="C6" s="29">
        <v>42468</v>
      </c>
      <c r="D6" s="28" t="s">
        <v>31</v>
      </c>
      <c r="E6" s="28" t="s">
        <v>33</v>
      </c>
      <c r="F6" s="11" t="s">
        <v>30</v>
      </c>
    </row>
    <row r="7" spans="1:6" ht="48" customHeight="1" x14ac:dyDescent="0.2">
      <c r="A7" s="30" t="s">
        <v>36</v>
      </c>
      <c r="B7" s="28" t="s">
        <v>4</v>
      </c>
      <c r="C7" s="29">
        <v>43660</v>
      </c>
      <c r="D7" s="28" t="s">
        <v>37</v>
      </c>
      <c r="E7" s="30" t="s">
        <v>38</v>
      </c>
      <c r="F7" s="11" t="s">
        <v>35</v>
      </c>
    </row>
    <row r="8" spans="1:6" ht="42.75" customHeight="1" x14ac:dyDescent="0.2">
      <c r="A8" s="30" t="s">
        <v>40</v>
      </c>
      <c r="B8" s="10" t="s">
        <v>4</v>
      </c>
      <c r="C8" s="29" t="s">
        <v>41</v>
      </c>
      <c r="D8" s="28" t="s">
        <v>18</v>
      </c>
      <c r="E8" s="28" t="s">
        <v>42</v>
      </c>
      <c r="F8" s="11" t="s">
        <v>39</v>
      </c>
    </row>
    <row r="9" spans="1:6" x14ac:dyDescent="0.2">
      <c r="A9" s="30" t="s">
        <v>44</v>
      </c>
      <c r="B9" s="28" t="s">
        <v>4</v>
      </c>
      <c r="C9" s="29">
        <v>43621</v>
      </c>
      <c r="D9" s="28" t="s">
        <v>37</v>
      </c>
      <c r="E9" s="28" t="s">
        <v>45</v>
      </c>
      <c r="F9" s="11" t="s">
        <v>43</v>
      </c>
    </row>
    <row r="10" spans="1:6" x14ac:dyDescent="0.2">
      <c r="A10" s="32" t="s">
        <v>46</v>
      </c>
      <c r="B10" s="10" t="s">
        <v>4</v>
      </c>
      <c r="C10" s="26">
        <v>43604</v>
      </c>
      <c r="D10" s="10" t="s">
        <v>37</v>
      </c>
      <c r="E10" s="10" t="s">
        <v>47</v>
      </c>
      <c r="F10" s="11" t="s">
        <v>43</v>
      </c>
    </row>
    <row r="11" spans="1:6" ht="27" customHeight="1" x14ac:dyDescent="0.2">
      <c r="A11" s="27" t="s">
        <v>87</v>
      </c>
      <c r="B11" s="10" t="s">
        <v>88</v>
      </c>
      <c r="C11" s="26" t="s">
        <v>89</v>
      </c>
      <c r="D11" s="10" t="s">
        <v>18</v>
      </c>
      <c r="E11" s="10" t="s">
        <v>90</v>
      </c>
      <c r="F11" s="11" t="s">
        <v>48</v>
      </c>
    </row>
    <row r="12" spans="1:6" ht="25.5" x14ac:dyDescent="0.2">
      <c r="A12" s="27" t="s">
        <v>92</v>
      </c>
      <c r="B12" s="10" t="s">
        <v>88</v>
      </c>
      <c r="C12" s="26">
        <v>43369</v>
      </c>
      <c r="D12" s="10" t="s">
        <v>21</v>
      </c>
      <c r="E12" s="10" t="s">
        <v>93</v>
      </c>
      <c r="F12" s="11" t="s">
        <v>91</v>
      </c>
    </row>
    <row r="13" spans="1:6" ht="22.5" customHeight="1" x14ac:dyDescent="0.2">
      <c r="A13" s="27" t="s">
        <v>94</v>
      </c>
      <c r="B13" s="10" t="s">
        <v>88</v>
      </c>
      <c r="C13" s="26">
        <v>43327</v>
      </c>
      <c r="D13" s="10" t="s">
        <v>95</v>
      </c>
      <c r="E13" s="10" t="s">
        <v>96</v>
      </c>
      <c r="F13" s="11" t="s">
        <v>97</v>
      </c>
    </row>
    <row r="14" spans="1:6" ht="21.75" customHeight="1" x14ac:dyDescent="0.2">
      <c r="A14" s="27" t="s">
        <v>99</v>
      </c>
      <c r="B14" s="10" t="s">
        <v>88</v>
      </c>
      <c r="C14" s="26">
        <v>43523</v>
      </c>
      <c r="D14" s="10" t="s">
        <v>95</v>
      </c>
      <c r="E14" s="10" t="s">
        <v>100</v>
      </c>
      <c r="F14" s="11" t="s">
        <v>98</v>
      </c>
    </row>
    <row r="15" spans="1:6" ht="25.5" x14ac:dyDescent="0.2">
      <c r="A15" s="27" t="s">
        <v>102</v>
      </c>
      <c r="B15" s="10" t="s">
        <v>88</v>
      </c>
      <c r="C15" s="26">
        <v>43674</v>
      </c>
      <c r="D15" s="10" t="s">
        <v>95</v>
      </c>
      <c r="E15" s="10" t="s">
        <v>103</v>
      </c>
      <c r="F15" s="11" t="s">
        <v>101</v>
      </c>
    </row>
    <row r="16" spans="1:6" ht="38.25" x14ac:dyDescent="0.2">
      <c r="A16" s="27" t="s">
        <v>9</v>
      </c>
      <c r="B16" s="10" t="s">
        <v>11</v>
      </c>
      <c r="C16" s="26">
        <v>43119</v>
      </c>
      <c r="D16" s="10" t="s">
        <v>21</v>
      </c>
      <c r="E16" s="10" t="s">
        <v>52</v>
      </c>
      <c r="F16" s="10" t="s">
        <v>56</v>
      </c>
    </row>
    <row r="17" spans="1:6" ht="25.5" x14ac:dyDescent="0.2">
      <c r="A17" s="27" t="s">
        <v>10</v>
      </c>
      <c r="B17" s="10" t="s">
        <v>11</v>
      </c>
      <c r="C17" s="26">
        <v>42621</v>
      </c>
      <c r="D17" s="10" t="s">
        <v>21</v>
      </c>
      <c r="E17" s="10" t="s">
        <v>12</v>
      </c>
      <c r="F17" s="10" t="s">
        <v>57</v>
      </c>
    </row>
    <row r="18" spans="1:6" x14ac:dyDescent="0.2">
      <c r="A18" s="27" t="s">
        <v>49</v>
      </c>
      <c r="B18" s="10" t="s">
        <v>50</v>
      </c>
      <c r="C18" s="26">
        <v>43144</v>
      </c>
      <c r="D18" s="10" t="s">
        <v>51</v>
      </c>
      <c r="E18" s="27" t="s">
        <v>53</v>
      </c>
      <c r="F18" s="27" t="s">
        <v>58</v>
      </c>
    </row>
    <row r="19" spans="1:6" x14ac:dyDescent="0.2">
      <c r="A19" s="27" t="s">
        <v>54</v>
      </c>
      <c r="B19" s="10" t="s">
        <v>55</v>
      </c>
      <c r="C19" s="26">
        <v>43416</v>
      </c>
      <c r="D19" s="10" t="s">
        <v>21</v>
      </c>
      <c r="E19" s="10" t="s">
        <v>60</v>
      </c>
      <c r="F19" s="10" t="s">
        <v>59</v>
      </c>
    </row>
    <row r="20" spans="1:6" x14ac:dyDescent="0.2">
      <c r="A20" s="27" t="s">
        <v>61</v>
      </c>
      <c r="B20" s="10" t="s">
        <v>55</v>
      </c>
      <c r="C20" s="26">
        <v>43634</v>
      </c>
      <c r="D20" s="10" t="s">
        <v>62</v>
      </c>
      <c r="E20" s="10" t="s">
        <v>63</v>
      </c>
      <c r="F20" s="10" t="s">
        <v>64</v>
      </c>
    </row>
    <row r="21" spans="1:6" x14ac:dyDescent="0.2">
      <c r="A21" s="27" t="s">
        <v>65</v>
      </c>
      <c r="B21" s="10" t="s">
        <v>55</v>
      </c>
      <c r="C21" s="26">
        <v>43369</v>
      </c>
      <c r="D21" s="10" t="s">
        <v>62</v>
      </c>
      <c r="E21" s="10" t="s">
        <v>75</v>
      </c>
      <c r="F21" s="10" t="s">
        <v>66</v>
      </c>
    </row>
    <row r="22" spans="1:6" x14ac:dyDescent="0.2">
      <c r="A22" s="27" t="s">
        <v>70</v>
      </c>
      <c r="B22" s="10" t="s">
        <v>55</v>
      </c>
      <c r="C22" s="26">
        <v>43529</v>
      </c>
      <c r="D22" s="10" t="s">
        <v>62</v>
      </c>
      <c r="E22" s="10" t="s">
        <v>74</v>
      </c>
      <c r="F22" s="10" t="s">
        <v>67</v>
      </c>
    </row>
    <row r="23" spans="1:6" x14ac:dyDescent="0.2">
      <c r="A23" s="27" t="s">
        <v>71</v>
      </c>
      <c r="B23" s="10" t="s">
        <v>55</v>
      </c>
      <c r="C23" s="26">
        <v>43265</v>
      </c>
      <c r="D23" s="10" t="s">
        <v>73</v>
      </c>
      <c r="E23" s="10" t="s">
        <v>22</v>
      </c>
      <c r="F23" s="10" t="s">
        <v>68</v>
      </c>
    </row>
    <row r="24" spans="1:6" ht="25.5" x14ac:dyDescent="0.2">
      <c r="A24" s="27" t="s">
        <v>72</v>
      </c>
      <c r="B24" s="10" t="s">
        <v>55</v>
      </c>
      <c r="C24" s="26">
        <v>43114</v>
      </c>
      <c r="D24" s="10" t="s">
        <v>21</v>
      </c>
      <c r="E24" s="10" t="s">
        <v>76</v>
      </c>
      <c r="F24" s="10" t="s">
        <v>69</v>
      </c>
    </row>
    <row r="25" spans="1:6" x14ac:dyDescent="0.2">
      <c r="A25" s="25" t="s">
        <v>77</v>
      </c>
      <c r="B25" s="10" t="s">
        <v>55</v>
      </c>
      <c r="C25" s="26">
        <v>43352</v>
      </c>
      <c r="D25" s="10" t="s">
        <v>78</v>
      </c>
      <c r="E25" s="10" t="s">
        <v>80</v>
      </c>
      <c r="F25" t="s">
        <v>79</v>
      </c>
    </row>
    <row r="26" spans="1:6" x14ac:dyDescent="0.2">
      <c r="A26" s="27" t="s">
        <v>82</v>
      </c>
      <c r="B26" s="10" t="s">
        <v>55</v>
      </c>
      <c r="C26" s="26">
        <v>43491</v>
      </c>
      <c r="D26" s="10" t="s">
        <v>21</v>
      </c>
      <c r="E26" s="10" t="s">
        <v>83</v>
      </c>
      <c r="F26" s="10" t="s">
        <v>81</v>
      </c>
    </row>
    <row r="27" spans="1:6" ht="25.5" x14ac:dyDescent="0.2">
      <c r="A27" s="25" t="s">
        <v>84</v>
      </c>
      <c r="B27" s="10" t="s">
        <v>50</v>
      </c>
      <c r="C27" s="26">
        <v>43697</v>
      </c>
      <c r="D27" s="10" t="s">
        <v>62</v>
      </c>
      <c r="E27" s="10" t="s">
        <v>85</v>
      </c>
      <c r="F27" s="10" t="s">
        <v>86</v>
      </c>
    </row>
    <row r="28" spans="1:6" x14ac:dyDescent="0.2">
      <c r="A28" s="10"/>
      <c r="B28" s="10"/>
      <c r="C28" s="26"/>
      <c r="D28" s="10"/>
      <c r="E28" s="10"/>
      <c r="F28" s="10"/>
    </row>
    <row r="29" spans="1:6" x14ac:dyDescent="0.2">
      <c r="A29" s="10"/>
      <c r="B29" s="10"/>
      <c r="C29" s="26"/>
      <c r="D29" s="10"/>
      <c r="E29" s="10"/>
      <c r="F29" s="10"/>
    </row>
    <row r="30" spans="1:6" x14ac:dyDescent="0.2">
      <c r="A30" s="10"/>
      <c r="B30" s="10"/>
      <c r="C30" s="26"/>
      <c r="D30" s="10"/>
      <c r="E30" s="10"/>
      <c r="F30" s="10"/>
    </row>
    <row r="31" spans="1:6" x14ac:dyDescent="0.2">
      <c r="A31" s="10"/>
      <c r="B31" s="10"/>
      <c r="C31" s="26"/>
      <c r="D31" s="10"/>
      <c r="E31" s="10"/>
      <c r="F31" s="10"/>
    </row>
    <row r="32" spans="1:6" x14ac:dyDescent="0.2">
      <c r="A32" s="10"/>
      <c r="B32" s="10"/>
      <c r="C32" s="26"/>
      <c r="D32" s="10"/>
      <c r="E32" s="10"/>
      <c r="F32" s="10"/>
    </row>
    <row r="33" spans="1:6" x14ac:dyDescent="0.2">
      <c r="A33" s="10"/>
      <c r="B33" s="10"/>
      <c r="C33" s="26"/>
      <c r="D33" s="10"/>
      <c r="E33" s="10"/>
      <c r="F33" s="10"/>
    </row>
    <row r="34" spans="1:6" x14ac:dyDescent="0.2">
      <c r="A34" s="10"/>
      <c r="B34" s="10"/>
      <c r="C34" s="26"/>
      <c r="D34" s="10"/>
      <c r="E34" s="10"/>
      <c r="F34" s="10"/>
    </row>
    <row r="35" spans="1:6" x14ac:dyDescent="0.2">
      <c r="A35" s="10"/>
      <c r="B35" s="10"/>
      <c r="C35" s="26"/>
      <c r="D35" s="10"/>
      <c r="E35" s="10"/>
      <c r="F35" s="10"/>
    </row>
    <row r="36" spans="1:6" x14ac:dyDescent="0.2">
      <c r="A36" s="10"/>
      <c r="B36" s="10"/>
      <c r="C36" s="26"/>
      <c r="D36" s="10"/>
      <c r="E36" s="10"/>
      <c r="F36" s="10"/>
    </row>
    <row r="37" spans="1:6" x14ac:dyDescent="0.2">
      <c r="A37" s="10"/>
      <c r="B37" s="10"/>
      <c r="C37" s="26"/>
      <c r="D37" s="10"/>
      <c r="E37" s="10"/>
      <c r="F37" s="10"/>
    </row>
    <row r="38" spans="1:6" x14ac:dyDescent="0.2">
      <c r="A38" s="10"/>
      <c r="B38" s="10"/>
      <c r="C38" s="26"/>
      <c r="D38" s="10"/>
      <c r="E38" s="10"/>
      <c r="F38" s="10"/>
    </row>
    <row r="39" spans="1:6" x14ac:dyDescent="0.2">
      <c r="A39" s="10"/>
      <c r="B39" s="10"/>
      <c r="C39" s="26"/>
      <c r="D39" s="10"/>
      <c r="E39" s="10"/>
      <c r="F39" s="10"/>
    </row>
    <row r="40" spans="1:6" x14ac:dyDescent="0.2">
      <c r="A40" s="10"/>
      <c r="B40" s="10"/>
      <c r="C40" s="26"/>
      <c r="D40" s="10"/>
      <c r="E40" s="10"/>
      <c r="F40" s="10"/>
    </row>
    <row r="41" spans="1:6" x14ac:dyDescent="0.2">
      <c r="A41" s="10"/>
      <c r="B41" s="10"/>
      <c r="C41" s="26"/>
      <c r="D41" s="10"/>
      <c r="E41" s="10"/>
      <c r="F41" s="10"/>
    </row>
    <row r="42" spans="1:6" x14ac:dyDescent="0.2">
      <c r="A42" s="10"/>
      <c r="B42" s="10"/>
      <c r="C42" s="26"/>
      <c r="D42" s="10"/>
      <c r="E42" s="10"/>
      <c r="F42" s="10"/>
    </row>
    <row r="43" spans="1:6" x14ac:dyDescent="0.2">
      <c r="A43" s="10"/>
      <c r="B43" s="10"/>
      <c r="C43" s="26"/>
      <c r="D43" s="10"/>
      <c r="E43" s="10"/>
      <c r="F43" s="10"/>
    </row>
    <row r="44" spans="1:6" x14ac:dyDescent="0.2">
      <c r="A44" s="10"/>
      <c r="B44" s="10"/>
      <c r="C44" s="26"/>
      <c r="D44" s="10"/>
      <c r="E44" s="10"/>
      <c r="F44" s="10"/>
    </row>
    <row r="45" spans="1:6" x14ac:dyDescent="0.2">
      <c r="A45" s="10"/>
      <c r="B45" s="10"/>
      <c r="C45" s="26"/>
      <c r="D45" s="10"/>
      <c r="E45" s="10"/>
      <c r="F45" s="10"/>
    </row>
    <row r="46" spans="1:6" x14ac:dyDescent="0.2">
      <c r="A46" s="10"/>
      <c r="B46" s="10"/>
      <c r="C46" s="26"/>
      <c r="D46" s="10"/>
      <c r="E46" s="10"/>
      <c r="F46" s="10"/>
    </row>
    <row r="47" spans="1:6" x14ac:dyDescent="0.2">
      <c r="A47" s="10"/>
      <c r="B47" s="10"/>
      <c r="C47" s="26"/>
      <c r="D47" s="10"/>
      <c r="E47" s="10"/>
      <c r="F47" s="10"/>
    </row>
    <row r="48" spans="1:6" x14ac:dyDescent="0.2">
      <c r="A48" s="10"/>
      <c r="B48" s="10"/>
      <c r="C48" s="26"/>
      <c r="D48" s="10"/>
      <c r="E48" s="10"/>
      <c r="F48" s="10"/>
    </row>
    <row r="49" spans="1:6" x14ac:dyDescent="0.2">
      <c r="A49" s="10"/>
      <c r="B49" s="10"/>
      <c r="C49" s="26"/>
      <c r="D49" s="10"/>
      <c r="E49" s="10"/>
      <c r="F49" s="10"/>
    </row>
    <row r="50" spans="1:6" x14ac:dyDescent="0.2">
      <c r="A50" s="10"/>
      <c r="B50" s="10"/>
      <c r="C50" s="26"/>
      <c r="D50" s="10"/>
      <c r="E50" s="10"/>
      <c r="F50" s="10"/>
    </row>
    <row r="51" spans="1:6" x14ac:dyDescent="0.2">
      <c r="A51" s="10"/>
      <c r="B51" s="10"/>
      <c r="C51" s="26"/>
      <c r="D51" s="10"/>
      <c r="E51" s="10"/>
      <c r="F51" s="10"/>
    </row>
    <row r="52" spans="1:6" x14ac:dyDescent="0.2">
      <c r="A52" s="10"/>
      <c r="B52" s="10"/>
      <c r="C52" s="26"/>
      <c r="D52" s="10"/>
      <c r="E52" s="10"/>
      <c r="F52" s="10"/>
    </row>
    <row r="53" spans="1:6" x14ac:dyDescent="0.2">
      <c r="A53" s="10"/>
      <c r="B53" s="10"/>
      <c r="C53" s="26"/>
      <c r="D53" s="10"/>
      <c r="E53" s="10"/>
      <c r="F53" s="10"/>
    </row>
    <row r="54" spans="1:6" x14ac:dyDescent="0.2">
      <c r="A54" s="10"/>
      <c r="B54" s="10"/>
      <c r="C54" s="26"/>
      <c r="D54" s="10"/>
      <c r="E54" s="10"/>
      <c r="F54" s="10"/>
    </row>
    <row r="55" spans="1:6" x14ac:dyDescent="0.2">
      <c r="A55" s="10"/>
      <c r="B55" s="10"/>
      <c r="C55" s="26"/>
      <c r="D55" s="10"/>
      <c r="E55" s="10"/>
      <c r="F55" s="10"/>
    </row>
    <row r="56" spans="1:6" x14ac:dyDescent="0.2">
      <c r="A56" s="10"/>
      <c r="B56" s="10"/>
      <c r="C56" s="26"/>
      <c r="D56" s="10"/>
      <c r="E56" s="10"/>
      <c r="F56" s="10"/>
    </row>
    <row r="57" spans="1:6" x14ac:dyDescent="0.2">
      <c r="A57" s="10"/>
      <c r="B57" s="10"/>
      <c r="C57" s="26"/>
      <c r="D57" s="10"/>
      <c r="E57" s="10"/>
      <c r="F57" s="10"/>
    </row>
    <row r="58" spans="1:6" x14ac:dyDescent="0.2">
      <c r="A58" s="10"/>
      <c r="B58" s="10"/>
      <c r="C58" s="26"/>
      <c r="D58" s="10"/>
      <c r="E58" s="10"/>
      <c r="F58" s="10"/>
    </row>
    <row r="59" spans="1:6" x14ac:dyDescent="0.2">
      <c r="A59" s="10"/>
      <c r="B59" s="10"/>
      <c r="C59" s="26"/>
      <c r="D59" s="10"/>
      <c r="E59" s="10"/>
      <c r="F59" s="10"/>
    </row>
    <row r="60" spans="1:6" x14ac:dyDescent="0.2">
      <c r="A60" s="10"/>
      <c r="B60" s="10"/>
      <c r="C60" s="26"/>
      <c r="D60" s="10"/>
      <c r="E60" s="10"/>
      <c r="F60" s="10"/>
    </row>
    <row r="61" spans="1:6" x14ac:dyDescent="0.2">
      <c r="A61" s="10"/>
      <c r="B61" s="10"/>
      <c r="C61" s="26"/>
      <c r="D61" s="10"/>
      <c r="E61" s="10"/>
      <c r="F61" s="10"/>
    </row>
    <row r="62" spans="1:6" x14ac:dyDescent="0.2">
      <c r="A62" s="10"/>
      <c r="B62" s="10"/>
      <c r="C62" s="26"/>
      <c r="D62" s="10"/>
      <c r="E62" s="10"/>
      <c r="F62" s="10"/>
    </row>
    <row r="63" spans="1:6" x14ac:dyDescent="0.2">
      <c r="A63" s="10"/>
      <c r="B63" s="10"/>
      <c r="C63" s="26"/>
      <c r="D63" s="10"/>
      <c r="E63" s="10"/>
      <c r="F63" s="10"/>
    </row>
    <row r="64" spans="1:6" x14ac:dyDescent="0.2">
      <c r="A64" s="10"/>
      <c r="B64" s="10"/>
      <c r="C64" s="26"/>
      <c r="D64" s="10"/>
      <c r="E64" s="10"/>
      <c r="F64" s="10"/>
    </row>
    <row r="65" spans="1:6" x14ac:dyDescent="0.2">
      <c r="A65" s="10"/>
      <c r="B65" s="10"/>
      <c r="C65" s="26"/>
      <c r="D65" s="10"/>
      <c r="E65" s="10"/>
      <c r="F65" s="10"/>
    </row>
    <row r="66" spans="1:6" x14ac:dyDescent="0.2">
      <c r="A66" s="10"/>
      <c r="B66" s="10"/>
      <c r="C66" s="26"/>
      <c r="D66" s="10"/>
      <c r="E66" s="10"/>
      <c r="F66" s="10"/>
    </row>
    <row r="67" spans="1:6" x14ac:dyDescent="0.2">
      <c r="A67" s="10"/>
      <c r="B67" s="10"/>
      <c r="C67" s="26"/>
      <c r="D67" s="10"/>
      <c r="E67" s="10"/>
      <c r="F67" s="10"/>
    </row>
    <row r="68" spans="1:6" x14ac:dyDescent="0.2">
      <c r="A68" s="10"/>
      <c r="B68" s="10"/>
      <c r="C68" s="26"/>
      <c r="D68" s="10"/>
      <c r="E68" s="10"/>
      <c r="F68" s="10"/>
    </row>
    <row r="69" spans="1:6" x14ac:dyDescent="0.2">
      <c r="A69" s="10"/>
      <c r="B69" s="10"/>
      <c r="C69" s="26"/>
      <c r="D69" s="10"/>
      <c r="E69" s="10"/>
      <c r="F69" s="10"/>
    </row>
    <row r="70" spans="1:6" x14ac:dyDescent="0.2">
      <c r="A70" s="10"/>
      <c r="B70" s="10"/>
      <c r="C70" s="26"/>
      <c r="D70" s="10"/>
      <c r="E70" s="10"/>
      <c r="F70" s="10"/>
    </row>
    <row r="71" spans="1:6" x14ac:dyDescent="0.2">
      <c r="A71" s="10"/>
      <c r="B71" s="10"/>
      <c r="C71" s="26"/>
      <c r="D71" s="10"/>
      <c r="E71" s="10"/>
      <c r="F71" s="10"/>
    </row>
    <row r="72" spans="1:6" x14ac:dyDescent="0.2">
      <c r="A72" s="10"/>
      <c r="B72" s="10"/>
      <c r="C72" s="26"/>
      <c r="D72" s="10"/>
      <c r="E72" s="10"/>
      <c r="F72" s="10"/>
    </row>
    <row r="73" spans="1:6" x14ac:dyDescent="0.2">
      <c r="A73" s="10"/>
      <c r="B73" s="10"/>
      <c r="C73" s="26"/>
      <c r="D73" s="10"/>
      <c r="E73" s="10"/>
      <c r="F73" s="10"/>
    </row>
    <row r="74" spans="1:6" x14ac:dyDescent="0.2">
      <c r="A74" s="10"/>
      <c r="B74" s="10"/>
      <c r="C74" s="26"/>
      <c r="D74" s="10"/>
      <c r="E74" s="10"/>
      <c r="F74" s="10"/>
    </row>
    <row r="75" spans="1:6" x14ac:dyDescent="0.2">
      <c r="A75" s="10"/>
      <c r="B75" s="10"/>
      <c r="C75" s="26"/>
      <c r="D75" s="10"/>
      <c r="E75" s="10"/>
      <c r="F75" s="10"/>
    </row>
    <row r="76" spans="1:6" x14ac:dyDescent="0.2">
      <c r="A76" s="10"/>
      <c r="B76" s="10"/>
      <c r="C76" s="26"/>
      <c r="D76" s="10"/>
      <c r="E76" s="10"/>
      <c r="F76" s="10"/>
    </row>
    <row r="77" spans="1:6" x14ac:dyDescent="0.2">
      <c r="A77" s="10"/>
      <c r="B77" s="10"/>
      <c r="C77" s="26"/>
      <c r="D77" s="10"/>
      <c r="E77" s="10"/>
      <c r="F77" s="10"/>
    </row>
    <row r="78" spans="1:6" x14ac:dyDescent="0.2">
      <c r="A78" s="10"/>
      <c r="B78" s="10"/>
      <c r="C78" s="26"/>
      <c r="D78" s="10"/>
      <c r="E78" s="10"/>
      <c r="F78" s="10"/>
    </row>
    <row r="79" spans="1:6" x14ac:dyDescent="0.2">
      <c r="A79" s="10"/>
      <c r="B79" s="10"/>
      <c r="C79" s="26"/>
      <c r="D79" s="10"/>
      <c r="E79" s="10"/>
      <c r="F79" s="10"/>
    </row>
    <row r="80" spans="1:6" x14ac:dyDescent="0.2">
      <c r="A80" s="10"/>
      <c r="B80" s="10"/>
      <c r="C80" s="26"/>
      <c r="D80" s="10"/>
      <c r="E80" s="10"/>
      <c r="F80" s="10"/>
    </row>
    <row r="81" spans="1:6" x14ac:dyDescent="0.2">
      <c r="A81" s="10"/>
      <c r="B81" s="10"/>
      <c r="C81" s="26"/>
      <c r="D81" s="10"/>
      <c r="E81" s="10"/>
      <c r="F81" s="10"/>
    </row>
    <row r="82" spans="1:6" x14ac:dyDescent="0.2">
      <c r="A82" s="10"/>
      <c r="B82" s="10"/>
      <c r="C82" s="26"/>
      <c r="D82" s="10"/>
      <c r="E82" s="10"/>
      <c r="F82" s="10"/>
    </row>
    <row r="83" spans="1:6" x14ac:dyDescent="0.2">
      <c r="A83" s="10"/>
      <c r="B83" s="10"/>
      <c r="C83" s="26"/>
      <c r="D83" s="10"/>
      <c r="E83" s="10"/>
      <c r="F83" s="10"/>
    </row>
    <row r="84" spans="1:6" x14ac:dyDescent="0.2">
      <c r="A84" s="10"/>
      <c r="B84" s="10"/>
      <c r="C84" s="26"/>
      <c r="D84" s="10"/>
      <c r="E84" s="10"/>
      <c r="F84" s="10"/>
    </row>
    <row r="85" spans="1:6" x14ac:dyDescent="0.2">
      <c r="A85" s="10"/>
      <c r="B85" s="10"/>
      <c r="C85" s="26"/>
      <c r="D85" s="10"/>
      <c r="E85" s="10"/>
      <c r="F85" s="10"/>
    </row>
    <row r="86" spans="1:6" x14ac:dyDescent="0.2">
      <c r="A86" s="10"/>
      <c r="B86" s="10"/>
      <c r="C86" s="10"/>
      <c r="D86" s="10"/>
      <c r="E86" s="10"/>
      <c r="F86" s="10"/>
    </row>
    <row r="87" spans="1:6" x14ac:dyDescent="0.2">
      <c r="A87" s="10"/>
      <c r="B87" s="10"/>
      <c r="C87" s="10"/>
      <c r="D87" s="10"/>
      <c r="E87" s="10"/>
      <c r="F87" s="10"/>
    </row>
    <row r="88" spans="1:6" x14ac:dyDescent="0.2">
      <c r="A88" s="10"/>
      <c r="B88" s="10"/>
      <c r="C88" s="10"/>
      <c r="D88" s="10"/>
      <c r="E88" s="10"/>
      <c r="F88" s="10"/>
    </row>
    <row r="89" spans="1:6" x14ac:dyDescent="0.2">
      <c r="A89" s="10"/>
      <c r="B89" s="10"/>
      <c r="C89" s="10"/>
      <c r="D89" s="10"/>
      <c r="E89" s="10"/>
      <c r="F89" s="10"/>
    </row>
    <row r="90" spans="1:6" x14ac:dyDescent="0.2">
      <c r="A90" s="10"/>
      <c r="B90" s="10"/>
      <c r="C90" s="10"/>
      <c r="D90" s="10"/>
      <c r="E90" s="10"/>
      <c r="F90" s="10"/>
    </row>
    <row r="91" spans="1:6" x14ac:dyDescent="0.2">
      <c r="A91" s="10"/>
      <c r="B91" s="10"/>
      <c r="C91" s="10"/>
      <c r="D91" s="10"/>
      <c r="E91" s="10"/>
      <c r="F91" s="10"/>
    </row>
    <row r="92" spans="1:6" x14ac:dyDescent="0.2">
      <c r="A92" s="10"/>
      <c r="B92" s="10"/>
      <c r="C92" s="10"/>
      <c r="D92" s="10"/>
      <c r="E92" s="10"/>
      <c r="F92" s="10"/>
    </row>
    <row r="93" spans="1:6" x14ac:dyDescent="0.2">
      <c r="A93" s="10"/>
      <c r="B93" s="10"/>
      <c r="C93" s="10"/>
      <c r="D93" s="10"/>
      <c r="E93" s="10"/>
      <c r="F93" s="10"/>
    </row>
    <row r="94" spans="1:6" x14ac:dyDescent="0.2">
      <c r="A94" s="10"/>
      <c r="B94" s="10"/>
      <c r="C94" s="10"/>
      <c r="D94" s="10"/>
      <c r="E94" s="10"/>
      <c r="F94" s="10"/>
    </row>
    <row r="95" spans="1:6" x14ac:dyDescent="0.2">
      <c r="A95" s="10"/>
      <c r="B95" s="10"/>
      <c r="C95" s="10"/>
      <c r="D95" s="10"/>
      <c r="E95" s="10"/>
      <c r="F95" s="10"/>
    </row>
    <row r="96" spans="1:6" x14ac:dyDescent="0.2">
      <c r="A96" s="10"/>
      <c r="B96" s="10"/>
      <c r="C96" s="10"/>
      <c r="D96" s="10"/>
      <c r="E96" s="10"/>
      <c r="F96" s="10"/>
    </row>
    <row r="97" spans="1:6" x14ac:dyDescent="0.2">
      <c r="A97" s="10"/>
      <c r="B97" s="10"/>
      <c r="C97" s="10"/>
      <c r="D97" s="10"/>
      <c r="E97" s="10"/>
      <c r="F97" s="10"/>
    </row>
    <row r="98" spans="1:6" x14ac:dyDescent="0.2">
      <c r="A98" s="10"/>
      <c r="B98" s="10"/>
      <c r="C98" s="10"/>
      <c r="D98" s="10"/>
      <c r="E98" s="10"/>
      <c r="F98" s="10"/>
    </row>
    <row r="99" spans="1:6" x14ac:dyDescent="0.2">
      <c r="A99" s="10"/>
      <c r="B99" s="10"/>
      <c r="C99" s="10"/>
      <c r="D99" s="10"/>
      <c r="E99" s="10"/>
      <c r="F99" s="10"/>
    </row>
    <row r="100" spans="1:6" x14ac:dyDescent="0.2">
      <c r="A100" s="10"/>
      <c r="B100" s="10"/>
      <c r="C100" s="10"/>
      <c r="D100" s="10"/>
      <c r="E100" s="10"/>
      <c r="F100" s="10"/>
    </row>
    <row r="101" spans="1:6" x14ac:dyDescent="0.2">
      <c r="A101" s="10"/>
      <c r="B101" s="10"/>
      <c r="C101" s="10"/>
      <c r="D101" s="10"/>
      <c r="E101" s="10"/>
      <c r="F101" s="10"/>
    </row>
    <row r="102" spans="1:6" x14ac:dyDescent="0.2">
      <c r="A102" s="10"/>
      <c r="B102" s="10"/>
      <c r="C102" s="10"/>
      <c r="D102" s="10"/>
      <c r="E102" s="10"/>
      <c r="F102" s="10"/>
    </row>
    <row r="103" spans="1:6" x14ac:dyDescent="0.2">
      <c r="A103" s="10"/>
      <c r="B103" s="10"/>
      <c r="C103" s="10"/>
      <c r="D103" s="10"/>
      <c r="E103" s="10"/>
      <c r="F103" s="10"/>
    </row>
    <row r="104" spans="1:6" x14ac:dyDescent="0.2">
      <c r="A104" s="10"/>
      <c r="B104" s="10"/>
      <c r="C104" s="10"/>
      <c r="D104" s="10"/>
      <c r="E104" s="10"/>
      <c r="F104" s="10"/>
    </row>
    <row r="105" spans="1:6" x14ac:dyDescent="0.2">
      <c r="A105" s="10"/>
      <c r="B105" s="10"/>
      <c r="C105" s="10"/>
      <c r="D105" s="10"/>
      <c r="E105" s="10"/>
      <c r="F105" s="10"/>
    </row>
    <row r="106" spans="1:6" x14ac:dyDescent="0.2">
      <c r="A106" s="10"/>
      <c r="B106" s="10"/>
      <c r="C106" s="10"/>
      <c r="D106" s="10"/>
      <c r="E106" s="10"/>
      <c r="F106" s="10"/>
    </row>
    <row r="107" spans="1:6" x14ac:dyDescent="0.2">
      <c r="A107" s="10"/>
      <c r="B107" s="10"/>
      <c r="C107" s="10"/>
      <c r="D107" s="10"/>
      <c r="E107" s="10"/>
      <c r="F107" s="10"/>
    </row>
    <row r="108" spans="1:6" x14ac:dyDescent="0.2">
      <c r="A108" s="10"/>
      <c r="B108" s="10"/>
      <c r="C108" s="10"/>
      <c r="D108" s="10"/>
      <c r="E108" s="10"/>
      <c r="F108" s="10"/>
    </row>
    <row r="109" spans="1:6" x14ac:dyDescent="0.2">
      <c r="A109" s="10"/>
      <c r="B109" s="10"/>
      <c r="C109" s="10"/>
      <c r="D109" s="10"/>
      <c r="E109" s="10"/>
      <c r="F109" s="10"/>
    </row>
    <row r="110" spans="1:6" x14ac:dyDescent="0.2">
      <c r="A110" s="10"/>
      <c r="B110" s="10"/>
      <c r="C110" s="10"/>
      <c r="D110" s="10"/>
      <c r="E110" s="10"/>
    </row>
    <row r="111" spans="1:6" x14ac:dyDescent="0.2">
      <c r="A111" s="10"/>
      <c r="B111" s="10"/>
      <c r="C111" s="10"/>
      <c r="D111" s="10"/>
      <c r="E111" s="10"/>
    </row>
  </sheetData>
  <customSheetViews>
    <customSheetView guid="{CAD31050-2E0C-47C8-9CD0-AFA0AA1DE8C9}" topLeftCell="C1">
      <selection activeCell="E16" sqref="E16"/>
      <pageMargins left="0.70866141732283472" right="0.55118110236220474" top="0.98425196850393704" bottom="0.9055118110236221" header="0.23622047244094491" footer="0.27559055118110237"/>
      <pageSetup paperSize="9" orientation="portrait" r:id="rId1"/>
      <headerFooter scaleWithDoc="0">
        <oddHeader>&amp;R&amp;"Univers,Fett"
&amp;G</oddHeader>
        <oddFooter xml:space="preserve">&amp;L&amp;8Responsible: NN/NN
Source: &amp;F
Copyright by Brose. Alle Rechte vorbehalten&amp;C&amp;8Page: &amp;P/&amp;N
&amp;R&amp;8Status: 
Index: 100
</oddFooter>
      </headerFooter>
    </customSheetView>
  </customSheetViews>
  <hyperlinks>
    <hyperlink ref="F2" r:id="rId2"/>
  </hyperlinks>
  <pageMargins left="0.70866141732283472" right="0.55118110236220474" top="0.98425196850393704" bottom="0.9055118110236221" header="0.23622047244094491" footer="0.27559055118110237"/>
  <pageSetup paperSize="9" orientation="portrait" r:id="rId3"/>
  <headerFooter scaleWithDoc="0">
    <oddHeader>&amp;R&amp;"Univers,Fett"
&amp;G</oddHeader>
    <oddFooter xml:space="preserve">&amp;L&amp;8Responsible: NN/NN
Source: &amp;F
Copyright by Brose. Alle Rechte vorbehalten&amp;C&amp;8Page: &amp;P/&amp;N
&amp;R&amp;8Status: 
Index: 100
</oddFooter>
  </headerFooter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BroseExcelWorkbookSettings xmlns:xsi="http://www.w3.org/2001/XMLSchema-instance" xmlns:xsd="http://www.w3.org/2001/XMLSchema" xmlns="http://brose.net/Office/BroseWorkbookSettings">
  <SheetSettings>
    <item>
      <key>
        <string xmlns="">Sheet1</string>
      </key>
      <value>
        <BroseDocumentSettings xmlns="http://brose.net/Office/BroseDocumentSettings">
          <Creator/>
          <DisplayDate>Modified</DisplayDate>
          <Function/>
          <LanguageFooter>English USA</LanguageFooter>
          <Logo>Black</Logo>
          <PageCount>PageXFromYCount</PageCount>
          <Sensitivity>NoSensitivity</Sensitivity>
          <ShowCopyright>true</ShowCopyright>
          <ShowCreator>true</ShowCreator>
          <ShowFooter>true</ShowFooter>
          <ShowFunction>true</ShowFunction>
          <ShowIndex>true</ShowIndex>
          <ShowSavePath>true</ShowSavePath>
          <ShowSheetName>true</ShowSheetName>
        </BroseDocumentSettings>
      </value>
    </item>
  </SheetSettings>
</BroseExcelWorkbookSettings>
</file>

<file path=customXml/item2.xml><?xml version="1.0" encoding="utf-8"?>
<BroseExcelMarginSettings xmlns:xsi="http://www.w3.org/2001/XMLSchema-instance" xmlns:xsd="http://www.w3.org/2001/XMLSchema" xmlns="http://brose.net/Office/BroseExcelMarginSettings">
  <SheetSettings>
    <item>
      <key>
        <string xmlns="">Sheet1</string>
      </key>
      <value>
        <ExcelMargins xmlns="" TopMargin="70.86614173214285" BottomMargin="62.362206075950091" LeftMargin="51.023620695478463" RightMargin="39.6850386941678" HeaderDistance="17.007874691546476" FooterDistance="22.677165692201807"/>
      </value>
    </item>
  </SheetSettings>
</BroseExcelMarginSettings>
</file>

<file path=customXml/itemProps1.xml><?xml version="1.0" encoding="utf-8"?>
<ds:datastoreItem xmlns:ds="http://schemas.openxmlformats.org/officeDocument/2006/customXml" ds:itemID="{D3AFFABB-B5AD-43D0-BA11-D7CE7B94316B}">
  <ds:schemaRefs>
    <ds:schemaRef ds:uri="http://www.w3.org/2001/XMLSchema"/>
    <ds:schemaRef ds:uri="http://brose.net/Office/BroseWorkbookSettings"/>
    <ds:schemaRef ds:uri=""/>
    <ds:schemaRef ds:uri="http://brose.net/Office/BroseDocumentSettings"/>
  </ds:schemaRefs>
</ds:datastoreItem>
</file>

<file path=customXml/itemProps2.xml><?xml version="1.0" encoding="utf-8"?>
<ds:datastoreItem xmlns:ds="http://schemas.openxmlformats.org/officeDocument/2006/customXml" ds:itemID="{1F6B18D5-AB76-4251-B4FB-C231B1680799}">
  <ds:schemaRefs>
    <ds:schemaRef ds:uri="http://www.w3.org/2001/XMLSchema"/>
    <ds:schemaRef ds:uri="http://brose.net/Office/BroseExcelMarginSettings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PRUEBA DE BUSCADOR</vt:lpstr>
      <vt:lpstr>BASE DE 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Rodriguez, Andrea</dc:creator>
  <cp:lastModifiedBy>Rodriguez, Andrea</cp:lastModifiedBy>
  <cp:lastPrinted>2018-04-25T04:15:28Z</cp:lastPrinted>
  <dcterms:created xsi:type="dcterms:W3CDTF">2013-01-15T11:09:03Z</dcterms:created>
  <dcterms:modified xsi:type="dcterms:W3CDTF">2019-09-24T18:10:57Z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ysVersion">
    <vt:lpwstr>2.0</vt:lpwstr>
  </property>
  <property fmtid="{D5CDD505-2E9C-101B-9397-08002B2CF9AE}" pid="3" name="sysIndex">
    <vt:lpwstr>201</vt:lpwstr>
  </property>
</Properties>
</file>