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0515" windowHeight="927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E23" i="1" l="1"/>
  <c r="E24" i="1" s="1"/>
  <c r="B22" i="1"/>
  <c r="E18" i="1"/>
  <c r="E17" i="1"/>
  <c r="E21" i="1" s="1"/>
  <c r="E22" i="1" s="1"/>
  <c r="B14" i="1"/>
  <c r="C12" i="1"/>
</calcChain>
</file>

<file path=xl/comments1.xml><?xml version="1.0" encoding="utf-8"?>
<comments xmlns="http://schemas.openxmlformats.org/spreadsheetml/2006/main">
  <authors>
    <author>SalaN502</author>
  </authors>
  <commentList>
    <comment ref="B11" authorId="0">
      <text>
        <r>
          <rPr>
            <b/>
            <sz val="9"/>
            <color indexed="81"/>
            <rFont val="Tahoma"/>
            <family val="2"/>
          </rPr>
          <t xml:space="preserve">QUE ME MUESTRE UNA LISTA DESPLEGABLE CON LOS CODIGOS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 xml:space="preserve">AL SELECCIONAR LOS CODIGOS DEBE MOSTRAR NOMBRES Y APELLIDOS EN ESTA CELDA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0">
      <text>
        <r>
          <rPr>
            <b/>
            <sz val="9"/>
            <color indexed="81"/>
            <rFont val="Tahoma"/>
            <family val="2"/>
          </rPr>
          <t xml:space="preserve">AL SELECCIONAR EL CODIGO DEBE MOSTRAR LA CIUDAD Y LA DIRECCION EN ESTA CELDA 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6" authorId="0">
      <text>
        <r>
          <rPr>
            <b/>
            <sz val="9"/>
            <color indexed="81"/>
            <rFont val="Tahoma"/>
            <family val="2"/>
          </rPr>
          <t xml:space="preserve">CALCULAR EL TOTAL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1" authorId="0">
      <text>
        <r>
          <rPr>
            <sz val="9"/>
            <color indexed="81"/>
            <rFont val="Tahoma"/>
            <family val="2"/>
          </rPr>
          <t xml:space="preserve">SELECCIONAR DE UNA LISTA LOS CODIGOS 
</t>
        </r>
      </text>
    </comment>
    <comment ref="B22" authorId="0">
      <text>
        <r>
          <rPr>
            <b/>
            <sz val="9"/>
            <color indexed="81"/>
            <rFont val="Tahoma"/>
            <family val="2"/>
          </rPr>
          <t xml:space="preserve">AL SELECCIOANAR EL TIPO DE PAGO DEBE MOSTRAR LA DESCRIPCION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3" authorId="0">
      <text>
        <r>
          <rPr>
            <b/>
            <sz val="9"/>
            <color indexed="81"/>
            <rFont val="Tahoma"/>
            <family val="2"/>
          </rPr>
          <t xml:space="preserve">SI EL TIPO DE PAGO ES A O B NO TIENE DESCUENTO DE LO CONTRARIO TIENE UN DESCUENTO 15% SOBRE EL SUBTOTAL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<sst xmlns="http://schemas.openxmlformats.org/spreadsheetml/2006/main" count="52" uniqueCount="49">
  <si>
    <t>Problema 4</t>
  </si>
  <si>
    <t>Tabla de Códigos de Venta</t>
  </si>
  <si>
    <t>Tabla de Clientes</t>
  </si>
  <si>
    <t>Cod</t>
  </si>
  <si>
    <t>Descripcion</t>
  </si>
  <si>
    <t>Nombre</t>
  </si>
  <si>
    <t>Apellido</t>
  </si>
  <si>
    <t>Direccion</t>
  </si>
  <si>
    <t>Ciudad</t>
  </si>
  <si>
    <t>A</t>
  </si>
  <si>
    <t>Tarjeta de Crédito</t>
  </si>
  <si>
    <t>Carlos</t>
  </si>
  <si>
    <t>Restrepo</t>
  </si>
  <si>
    <t>Calle 13#16-86</t>
  </si>
  <si>
    <t>Pereira</t>
  </si>
  <si>
    <t>B</t>
  </si>
  <si>
    <t>Cheque</t>
  </si>
  <si>
    <t>Juan</t>
  </si>
  <si>
    <t>Echeverry</t>
  </si>
  <si>
    <t>Cra. 23#52-36</t>
  </si>
  <si>
    <t>Dosquebradas</t>
  </si>
  <si>
    <t>C</t>
  </si>
  <si>
    <t>Efectivo</t>
  </si>
  <si>
    <t>Natalia</t>
  </si>
  <si>
    <t>Sánchez</t>
  </si>
  <si>
    <t>Calle 42#23-15</t>
  </si>
  <si>
    <t>Manizales</t>
  </si>
  <si>
    <t>Paula</t>
  </si>
  <si>
    <t>Ramirez</t>
  </si>
  <si>
    <t>Calle 33#12-89</t>
  </si>
  <si>
    <t>Cartago</t>
  </si>
  <si>
    <t>FACTURA DE VENTA</t>
  </si>
  <si>
    <t>Factura No. 1536</t>
  </si>
  <si>
    <t>Vendido a:</t>
  </si>
  <si>
    <t>Cod. Cliente</t>
  </si>
  <si>
    <t>Nombre y Apellido</t>
  </si>
  <si>
    <t>Dirección</t>
  </si>
  <si>
    <t>Unds</t>
  </si>
  <si>
    <t>Valor Unit</t>
  </si>
  <si>
    <t>Total</t>
  </si>
  <si>
    <t>Pantalon Femenino</t>
  </si>
  <si>
    <t>Blusa Manga Corta</t>
  </si>
  <si>
    <t>Tipo de pago:</t>
  </si>
  <si>
    <t>Subtotal</t>
  </si>
  <si>
    <t>Iva 16%</t>
  </si>
  <si>
    <t>Descuento</t>
  </si>
  <si>
    <t>DESCUENTO</t>
  </si>
  <si>
    <t>TOTAL A PAGAR</t>
  </si>
  <si>
    <t>SI EL TIPO DE PAGO ES A O B NO TIENE DESCUENTO DE LO CONTRARIO TIENE UN DESCUENTO 15% SOBRE EL SUBTOTAL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</si>
</sst>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rgb="FF000000"/>
      <name val="Open_sansregula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rgb="FF99CCFF"/>
      </patternFill>
    </fill>
    <fill>
      <patternFill patternType="solid">
        <fgColor rgb="FF92D050"/>
        <bgColor rgb="FFC0C0C0"/>
      </patternFill>
    </fill>
    <fill>
      <patternFill patternType="solid">
        <fgColor rgb="FF92D050"/>
        <bgColor rgb="FFFFFFFF"/>
      </patternFill>
    </fill>
    <fill>
      <patternFill patternType="solid">
        <fgColor rgb="FFFFFF00"/>
        <bgColor rgb="FF99CCFF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/>
    <xf numFmtId="0" fontId="0" fillId="0" borderId="0" xfId="0" applyFont="1" applyBorder="1"/>
    <xf numFmtId="0" fontId="2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0" fillId="0" borderId="0" xfId="0"/>
    <xf numFmtId="0" fontId="0" fillId="3" borderId="0" xfId="0" applyFont="1" applyFill="1" applyBorder="1"/>
    <xf numFmtId="0" fontId="2" fillId="3" borderId="0" xfId="0" applyFont="1" applyFill="1" applyBorder="1" applyAlignment="1">
      <alignment horizontal="right"/>
    </xf>
    <xf numFmtId="0" fontId="2" fillId="3" borderId="0" xfId="0" applyFont="1" applyFill="1" applyBorder="1"/>
    <xf numFmtId="0" fontId="0" fillId="3" borderId="0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0" fillId="2" borderId="3" xfId="0" applyFill="1" applyBorder="1"/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0" fillId="4" borderId="7" xfId="0" applyFont="1" applyFill="1" applyBorder="1" applyAlignment="1">
      <alignment horizontal="center"/>
    </xf>
    <xf numFmtId="0" fontId="0" fillId="4" borderId="8" xfId="0" applyFont="1" applyFill="1" applyBorder="1"/>
    <xf numFmtId="3" fontId="0" fillId="4" borderId="8" xfId="0" applyNumberFormat="1" applyFont="1" applyFill="1" applyBorder="1"/>
    <xf numFmtId="3" fontId="0" fillId="6" borderId="9" xfId="0" applyNumberFormat="1" applyFont="1" applyFill="1" applyBorder="1"/>
    <xf numFmtId="0" fontId="0" fillId="4" borderId="10" xfId="0" applyFont="1" applyFill="1" applyBorder="1" applyAlignment="1">
      <alignment horizontal="center"/>
    </xf>
    <xf numFmtId="0" fontId="0" fillId="4" borderId="1" xfId="0" applyFont="1" applyFill="1" applyBorder="1"/>
    <xf numFmtId="3" fontId="0" fillId="4" borderId="1" xfId="0" applyNumberFormat="1" applyFont="1" applyFill="1" applyBorder="1"/>
    <xf numFmtId="3" fontId="0" fillId="3" borderId="11" xfId="0" applyNumberFormat="1" applyFont="1" applyFill="1" applyBorder="1"/>
    <xf numFmtId="0" fontId="0" fillId="4" borderId="12" xfId="0" applyFont="1" applyFill="1" applyBorder="1" applyAlignment="1">
      <alignment horizontal="center"/>
    </xf>
    <xf numFmtId="0" fontId="0" fillId="4" borderId="13" xfId="0" applyFont="1" applyFill="1" applyBorder="1"/>
    <xf numFmtId="3" fontId="0" fillId="4" borderId="13" xfId="0" applyNumberFormat="1" applyFont="1" applyFill="1" applyBorder="1"/>
    <xf numFmtId="3" fontId="0" fillId="3" borderId="14" xfId="0" applyNumberFormat="1" applyFont="1" applyFill="1" applyBorder="1"/>
    <xf numFmtId="0" fontId="0" fillId="3" borderId="15" xfId="0" applyFont="1" applyFill="1" applyBorder="1" applyAlignment="1">
      <alignment horizontal="center" vertical="center"/>
    </xf>
    <xf numFmtId="0" fontId="0" fillId="7" borderId="16" xfId="0" applyFont="1" applyFill="1" applyBorder="1" applyAlignment="1">
      <alignment horizontal="center" vertical="center"/>
    </xf>
    <xf numFmtId="3" fontId="0" fillId="3" borderId="17" xfId="0" applyNumberFormat="1" applyFont="1" applyFill="1" applyBorder="1" applyAlignment="1">
      <alignment horizontal="center"/>
    </xf>
    <xf numFmtId="3" fontId="0" fillId="3" borderId="9" xfId="0" applyNumberFormat="1" applyFont="1" applyFill="1" applyBorder="1"/>
    <xf numFmtId="0" fontId="0" fillId="5" borderId="18" xfId="0" applyFont="1" applyFill="1" applyBorder="1" applyAlignment="1">
      <alignment horizontal="center" vertical="center"/>
    </xf>
    <xf numFmtId="3" fontId="0" fillId="3" borderId="19" xfId="0" applyNumberFormat="1" applyFont="1" applyFill="1" applyBorder="1" applyAlignment="1">
      <alignment horizontal="center"/>
    </xf>
    <xf numFmtId="0" fontId="0" fillId="3" borderId="22" xfId="0" applyFont="1" applyFill="1" applyBorder="1"/>
    <xf numFmtId="9" fontId="0" fillId="3" borderId="23" xfId="0" applyNumberFormat="1" applyFont="1" applyFill="1" applyBorder="1"/>
    <xf numFmtId="3" fontId="0" fillId="3" borderId="24" xfId="0" applyNumberFormat="1" applyFont="1" applyFill="1" applyBorder="1" applyAlignment="1">
      <alignment horizontal="center"/>
    </xf>
    <xf numFmtId="3" fontId="0" fillId="3" borderId="25" xfId="0" applyNumberFormat="1" applyFont="1" applyFill="1" applyBorder="1"/>
    <xf numFmtId="0" fontId="0" fillId="3" borderId="20" xfId="0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3" fontId="0" fillId="3" borderId="21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3" fontId="0" fillId="8" borderId="18" xfId="0" applyNumberFormat="1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tabSelected="1" topLeftCell="A3" workbookViewId="0">
      <selection activeCell="F23" sqref="F23"/>
    </sheetView>
  </sheetViews>
  <sheetFormatPr baseColWidth="10" defaultRowHeight="15"/>
  <cols>
    <col min="2" max="2" width="17.28515625" customWidth="1"/>
    <col min="5" max="5" width="15.5703125" customWidth="1"/>
    <col min="6" max="6" width="22.85546875" customWidth="1"/>
    <col min="7" max="7" width="14.42578125" customWidth="1"/>
    <col min="8" max="8" width="16" customWidth="1"/>
  </cols>
  <sheetData>
    <row r="1" spans="1:8" ht="18.75">
      <c r="A1" s="1" t="s">
        <v>0</v>
      </c>
    </row>
    <row r="2" spans="1:8">
      <c r="A2" s="2" t="s">
        <v>1</v>
      </c>
      <c r="B2" s="2"/>
      <c r="D2" s="2" t="s">
        <v>2</v>
      </c>
      <c r="G2" s="2"/>
      <c r="H2" s="2"/>
    </row>
    <row r="3" spans="1:8">
      <c r="A3" s="3" t="s">
        <v>3</v>
      </c>
      <c r="B3" s="3" t="s">
        <v>4</v>
      </c>
      <c r="D3" s="3" t="s">
        <v>3</v>
      </c>
      <c r="E3" s="3" t="s">
        <v>5</v>
      </c>
      <c r="F3" s="3" t="s">
        <v>6</v>
      </c>
      <c r="G3" s="3" t="s">
        <v>7</v>
      </c>
      <c r="H3" s="3" t="s">
        <v>8</v>
      </c>
    </row>
    <row r="4" spans="1:8">
      <c r="A4" s="4" t="s">
        <v>9</v>
      </c>
      <c r="B4" s="4" t="s">
        <v>10</v>
      </c>
      <c r="D4" s="5">
        <v>1</v>
      </c>
      <c r="E4" s="5" t="s">
        <v>11</v>
      </c>
      <c r="F4" s="5" t="s">
        <v>12</v>
      </c>
      <c r="G4" s="5" t="s">
        <v>13</v>
      </c>
      <c r="H4" s="4" t="s">
        <v>14</v>
      </c>
    </row>
    <row r="5" spans="1:8">
      <c r="A5" s="4" t="s">
        <v>15</v>
      </c>
      <c r="B5" s="4" t="s">
        <v>16</v>
      </c>
      <c r="D5" s="5">
        <v>2</v>
      </c>
      <c r="E5" s="5" t="s">
        <v>17</v>
      </c>
      <c r="F5" s="5" t="s">
        <v>18</v>
      </c>
      <c r="G5" s="5" t="s">
        <v>19</v>
      </c>
      <c r="H5" s="4" t="s">
        <v>20</v>
      </c>
    </row>
    <row r="6" spans="1:8">
      <c r="A6" s="4" t="s">
        <v>21</v>
      </c>
      <c r="B6" s="4" t="s">
        <v>22</v>
      </c>
      <c r="D6" s="5">
        <v>3</v>
      </c>
      <c r="E6" s="5" t="s">
        <v>23</v>
      </c>
      <c r="F6" s="5" t="s">
        <v>24</v>
      </c>
      <c r="G6" s="5" t="s">
        <v>25</v>
      </c>
      <c r="H6" s="4" t="s">
        <v>26</v>
      </c>
    </row>
    <row r="7" spans="1:8">
      <c r="A7" s="2"/>
      <c r="B7" s="2"/>
      <c r="D7" s="5">
        <v>4</v>
      </c>
      <c r="E7" s="5" t="s">
        <v>27</v>
      </c>
      <c r="F7" s="5" t="s">
        <v>28</v>
      </c>
      <c r="G7" s="5" t="s">
        <v>29</v>
      </c>
      <c r="H7" s="4" t="s">
        <v>30</v>
      </c>
    </row>
    <row r="8" spans="1:8">
      <c r="A8" s="2"/>
      <c r="B8" s="2"/>
      <c r="G8" s="2"/>
      <c r="H8" s="2"/>
    </row>
    <row r="9" spans="1:8" ht="15.75">
      <c r="A9" s="6" t="s">
        <v>31</v>
      </c>
      <c r="B9" s="7"/>
      <c r="C9" s="7"/>
      <c r="D9" s="7"/>
      <c r="E9" s="7"/>
      <c r="G9" s="2"/>
      <c r="H9" s="2"/>
    </row>
    <row r="10" spans="1:8">
      <c r="A10" s="8"/>
      <c r="B10" s="8"/>
      <c r="C10" s="8"/>
      <c r="D10" s="9" t="s">
        <v>32</v>
      </c>
      <c r="E10" s="7"/>
      <c r="G10" s="2"/>
      <c r="H10" s="2"/>
    </row>
    <row r="11" spans="1:8" ht="15.75" thickBot="1">
      <c r="A11" s="10" t="s">
        <v>33</v>
      </c>
      <c r="B11" s="8" t="s">
        <v>34</v>
      </c>
      <c r="C11" s="11" t="s">
        <v>35</v>
      </c>
      <c r="D11" s="7"/>
      <c r="E11" s="8"/>
      <c r="G11" s="2"/>
      <c r="H11" s="2"/>
    </row>
    <row r="12" spans="1:8" ht="15.75" thickBot="1">
      <c r="A12" s="8"/>
      <c r="B12" s="12">
        <v>1</v>
      </c>
      <c r="C12" s="13" t="str">
        <f>+CONCATENATE(VLOOKUP(B12,D3:H7,2,0)," ",(VLOOKUP(B12,D3:H7,3,0)))</f>
        <v>Carlos Restrepo</v>
      </c>
      <c r="D12" s="14"/>
      <c r="E12" s="8"/>
      <c r="G12" s="2"/>
      <c r="H12" s="2"/>
    </row>
    <row r="13" spans="1:8" ht="15.75" thickBot="1">
      <c r="A13" s="8"/>
      <c r="B13" s="8"/>
      <c r="C13" s="8"/>
      <c r="D13" s="8"/>
      <c r="E13" s="8"/>
      <c r="G13" s="2"/>
      <c r="H13" s="2"/>
    </row>
    <row r="14" spans="1:8" ht="15.75" thickBot="1">
      <c r="A14" s="8" t="s">
        <v>36</v>
      </c>
      <c r="B14" s="13" t="str">
        <f>+VLOOKUP(B12,D3:H7,4,0)</f>
        <v>Calle 13#16-86</v>
      </c>
      <c r="C14" s="14"/>
      <c r="D14" s="8"/>
      <c r="E14" s="8"/>
      <c r="G14" s="2"/>
      <c r="H14" s="2"/>
    </row>
    <row r="15" spans="1:8" ht="15.75" thickBot="1">
      <c r="A15" s="8"/>
      <c r="B15" s="8"/>
      <c r="C15" s="8"/>
      <c r="D15" s="8"/>
      <c r="E15" s="8"/>
      <c r="G15" s="2"/>
      <c r="H15" s="2"/>
    </row>
    <row r="16" spans="1:8" ht="15.75" thickBot="1">
      <c r="A16" s="15" t="s">
        <v>4</v>
      </c>
      <c r="B16" s="7"/>
      <c r="C16" s="16" t="s">
        <v>37</v>
      </c>
      <c r="D16" s="16" t="s">
        <v>38</v>
      </c>
      <c r="E16" s="17" t="s">
        <v>39</v>
      </c>
      <c r="G16" s="2"/>
      <c r="H16" s="2"/>
    </row>
    <row r="17" spans="1:8" ht="15.75" thickBot="1">
      <c r="A17" s="18" t="s">
        <v>40</v>
      </c>
      <c r="B17" s="7"/>
      <c r="C17" s="19">
        <v>3</v>
      </c>
      <c r="D17" s="20">
        <v>56800</v>
      </c>
      <c r="E17" s="21">
        <f>D17*C17</f>
        <v>170400</v>
      </c>
      <c r="G17" s="2"/>
      <c r="H17" s="2"/>
    </row>
    <row r="18" spans="1:8">
      <c r="A18" s="22" t="s">
        <v>41</v>
      </c>
      <c r="B18" s="7"/>
      <c r="C18" s="23">
        <v>2</v>
      </c>
      <c r="D18" s="24">
        <v>42000</v>
      </c>
      <c r="E18" s="21">
        <f>D18*C18</f>
        <v>84000</v>
      </c>
      <c r="G18" s="2"/>
      <c r="H18" s="2"/>
    </row>
    <row r="19" spans="1:8">
      <c r="A19" s="22"/>
      <c r="B19" s="7"/>
      <c r="C19" s="23"/>
      <c r="D19" s="24"/>
      <c r="E19" s="25"/>
      <c r="G19" s="2"/>
      <c r="H19" s="2"/>
    </row>
    <row r="20" spans="1:8" ht="15.75" thickBot="1">
      <c r="A20" s="26"/>
      <c r="B20" s="7"/>
      <c r="C20" s="27"/>
      <c r="D20" s="28"/>
      <c r="E20" s="29"/>
      <c r="G20" s="2"/>
      <c r="H20" s="2"/>
    </row>
    <row r="21" spans="1:8" ht="15.75" thickBot="1">
      <c r="A21" s="30" t="s">
        <v>42</v>
      </c>
      <c r="B21" s="31" t="s">
        <v>15</v>
      </c>
      <c r="C21" s="32" t="s">
        <v>43</v>
      </c>
      <c r="D21" s="7"/>
      <c r="E21" s="33">
        <f>SUM(E17:E18)</f>
        <v>254400</v>
      </c>
      <c r="G21" s="2"/>
      <c r="H21" s="2"/>
    </row>
    <row r="22" spans="1:8" ht="15.75" thickBot="1">
      <c r="A22" s="7"/>
      <c r="B22" s="34" t="str">
        <f>VLOOKUP(B21,A3:B6,2,0)</f>
        <v>Cheque</v>
      </c>
      <c r="C22" s="35" t="s">
        <v>44</v>
      </c>
      <c r="D22" s="7"/>
      <c r="E22" s="29">
        <f>E21*16%</f>
        <v>40704</v>
      </c>
      <c r="G22" s="2"/>
      <c r="H22" s="2"/>
    </row>
    <row r="23" spans="1:8" s="46" customFormat="1" ht="72.75" thickBot="1">
      <c r="A23" s="40"/>
      <c r="B23" s="41"/>
      <c r="C23" s="42" t="s">
        <v>45</v>
      </c>
      <c r="D23" s="43"/>
      <c r="E23" s="44">
        <f>IF(B21="C",E21*B24,0)</f>
        <v>0</v>
      </c>
      <c r="F23" s="47" t="s">
        <v>48</v>
      </c>
      <c r="G23" s="45"/>
      <c r="H23" s="45"/>
    </row>
    <row r="24" spans="1:8" ht="16.5" thickTop="1" thickBot="1">
      <c r="A24" s="36" t="s">
        <v>46</v>
      </c>
      <c r="B24" s="37">
        <v>0.15</v>
      </c>
      <c r="C24" s="38" t="s">
        <v>47</v>
      </c>
      <c r="D24" s="7"/>
      <c r="E24" s="39" t="e">
        <f>SUM(E21:E22-E23)</f>
        <v>#VALUE!</v>
      </c>
      <c r="G24" s="2"/>
      <c r="H24" s="2"/>
    </row>
  </sheetData>
  <mergeCells count="15">
    <mergeCell ref="C23:D23"/>
    <mergeCell ref="C24:D24"/>
    <mergeCell ref="A17:B17"/>
    <mergeCell ref="A18:B18"/>
    <mergeCell ref="A19:B19"/>
    <mergeCell ref="A20:B20"/>
    <mergeCell ref="A21:A22"/>
    <mergeCell ref="C21:D21"/>
    <mergeCell ref="C22:D22"/>
    <mergeCell ref="A9:E9"/>
    <mergeCell ref="D10:E10"/>
    <mergeCell ref="C11:D11"/>
    <mergeCell ref="C12:D12"/>
    <mergeCell ref="B14:C14"/>
    <mergeCell ref="A16:B16"/>
  </mergeCells>
  <dataValidations count="2">
    <dataValidation type="list" allowBlank="1" showInputMessage="1" showErrorMessage="1" sqref="B21">
      <formula1>$AH$4:$AH$6</formula1>
    </dataValidation>
    <dataValidation type="list" allowBlank="1" showInputMessage="1" showErrorMessage="1" sqref="B12">
      <formula1>$AK$4:$AK$7</formula1>
    </dataValidation>
  </dataValidations>
  <pageMargins left="0.7" right="0.7" top="0.75" bottom="0.75" header="0.3" footer="0.3"/>
  <pageSetup orientation="portrait" horizontalDpi="4294967295" vertic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CARDONA PIEDRAHITA</dc:creator>
  <cp:lastModifiedBy>MAURICIO CARDONA PIEDRAHITA</cp:lastModifiedBy>
  <dcterms:created xsi:type="dcterms:W3CDTF">2017-03-24T16:46:35Z</dcterms:created>
  <dcterms:modified xsi:type="dcterms:W3CDTF">2017-03-24T17:47:50Z</dcterms:modified>
</cp:coreProperties>
</file>